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Gehrmann\sciebo - Gehrmann, Jonathan (jogeh004@hs-niederrhein.de)@hs-niederrhein.sciebo.de\DIM.RUHR\11 SHKs\!Pretzler\Campusweek\Sturzprotokoll\ZIP File\"/>
    </mc:Choice>
  </mc:AlternateContent>
  <xr:revisionPtr revIDLastSave="0" documentId="13_ncr:1_{0D63D43F-E4FD-4110-B3F6-D1CE1D6D213D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chart.v1.0" hidden="1">Tabelle1!$D$3:$D$32</definedName>
    <definedName name="_xlchart.v1.1" hidden="1">Tabelle1!$AF$3:$AF$32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9" i="1" l="1"/>
  <c r="AF15" i="1"/>
  <c r="AF12" i="1"/>
  <c r="AF3" i="1"/>
  <c r="AF37" i="1" s="1"/>
  <c r="AF5" i="1"/>
  <c r="AF6" i="1"/>
  <c r="AF7" i="1"/>
  <c r="AF39" i="1" s="1"/>
  <c r="AF8" i="1"/>
  <c r="AF9" i="1"/>
  <c r="AF10" i="1"/>
  <c r="AF11" i="1"/>
  <c r="AF13" i="1"/>
  <c r="AF14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4" i="1"/>
  <c r="T35" i="1"/>
  <c r="U35" i="1"/>
  <c r="V35" i="1"/>
  <c r="W35" i="1"/>
  <c r="X35" i="1"/>
  <c r="S35" i="1"/>
  <c r="M38" i="1"/>
  <c r="AF38" i="1" l="1"/>
</calcChain>
</file>

<file path=xl/sharedStrings.xml><?xml version="1.0" encoding="utf-8"?>
<sst xmlns="http://schemas.openxmlformats.org/spreadsheetml/2006/main" count="138" uniqueCount="108">
  <si>
    <t>Patientendaten</t>
  </si>
  <si>
    <t>Fallnummer</t>
  </si>
  <si>
    <t>Name</t>
  </si>
  <si>
    <t>Geburtsdatum</t>
  </si>
  <si>
    <t>Alter</t>
  </si>
  <si>
    <t>Datum</t>
  </si>
  <si>
    <t>Zeit</t>
  </si>
  <si>
    <t>Sturzzeitpunkt</t>
  </si>
  <si>
    <t>Ort des Sturzes</t>
  </si>
  <si>
    <t>Zimmer</t>
  </si>
  <si>
    <t>Flur</t>
  </si>
  <si>
    <t>Toilette</t>
  </si>
  <si>
    <t>Tagesraum</t>
  </si>
  <si>
    <t>Sitzecke</t>
  </si>
  <si>
    <t>Sonstiger Ort</t>
  </si>
  <si>
    <t>Sturzvorgang</t>
  </si>
  <si>
    <t>Gestolpert</t>
  </si>
  <si>
    <t>Ausgerutscht</t>
  </si>
  <si>
    <t>Hindernis gefallen</t>
  </si>
  <si>
    <t>Gitter im Bett oben</t>
  </si>
  <si>
    <t>Ursache</t>
  </si>
  <si>
    <t>Hilfsmittel</t>
  </si>
  <si>
    <t>Rollstuhl</t>
  </si>
  <si>
    <t>Rollator</t>
  </si>
  <si>
    <t>Gehstützen</t>
  </si>
  <si>
    <t>Gehbock</t>
  </si>
  <si>
    <t>Gehstock</t>
  </si>
  <si>
    <t>Sonstiges</t>
  </si>
  <si>
    <t>Genutzt</t>
  </si>
  <si>
    <t>Bemerkung</t>
  </si>
  <si>
    <t>Freitext</t>
  </si>
  <si>
    <t>Dokumentiert am/von</t>
  </si>
  <si>
    <t>Uhrzeit</t>
  </si>
  <si>
    <t>Person</t>
  </si>
  <si>
    <t>Regina Dubanowski</t>
  </si>
  <si>
    <t>Diethelm Reuter</t>
  </si>
  <si>
    <t>Suse Kerner</t>
  </si>
  <si>
    <t>Gisa Dittmar</t>
  </si>
  <si>
    <t>Margret Schroeder</t>
  </si>
  <si>
    <t>Conrad Färber</t>
  </si>
  <si>
    <t xml:space="preserve"> Karl-Heinz Kistler </t>
  </si>
  <si>
    <t>Franka Müller</t>
  </si>
  <si>
    <t>Aus Bett gefallen</t>
  </si>
  <si>
    <t>Auf dem Weg zur Toilette über eine Tasche auf dem Boden gestürzt</t>
  </si>
  <si>
    <t>Auf Rückweg von Toilette ausgerutscht</t>
  </si>
  <si>
    <t>Unruhig im Zimmer herumgelaufen und gestürzt</t>
  </si>
  <si>
    <t>Beim Gang zur Toilette auf losen Kabeln ausgerutscht</t>
  </si>
  <si>
    <t>Schwindel wegen Medikation</t>
  </si>
  <si>
    <t>Wollte auf Klo gehen</t>
  </si>
  <si>
    <t>Versucht, über die Gitter zu klettern, gestürzt</t>
  </si>
  <si>
    <t>Wollte sich drehen, aus dem Bett gefallen</t>
  </si>
  <si>
    <t>Wollte spazieren gehen, Kreislaufkollaps</t>
  </si>
  <si>
    <t>Lag im Bett</t>
  </si>
  <si>
    <t>Anna Müller</t>
  </si>
  <si>
    <t>Max Schmidt</t>
  </si>
  <si>
    <t>Julia Fischer</t>
  </si>
  <si>
    <t>Leon Weber</t>
  </si>
  <si>
    <t>Paul Becker</t>
  </si>
  <si>
    <t>Emma Richter</t>
  </si>
  <si>
    <t>Jonas Koch</t>
  </si>
  <si>
    <t>Mia Schneider</t>
  </si>
  <si>
    <t>Tim Braun</t>
  </si>
  <si>
    <t>Laura Wagner</t>
  </si>
  <si>
    <t>Luca Peters</t>
  </si>
  <si>
    <t>Lisa Meyer</t>
  </si>
  <si>
    <t>Noah Klein</t>
  </si>
  <si>
    <t>Emilia Schmitt</t>
  </si>
  <si>
    <t>Felix Schulz</t>
  </si>
  <si>
    <t>Clara Zimmermann</t>
  </si>
  <si>
    <t>David Hartmann</t>
  </si>
  <si>
    <t>Sarah Lange</t>
  </si>
  <si>
    <t>Tom Jansen</t>
  </si>
  <si>
    <t>Patientin wollte nach einem Glas Wasser greifen.</t>
  </si>
  <si>
    <t>Unzureichende Beleuchtung im Flur.</t>
  </si>
  <si>
    <t>Rutschiger Boden nach dem Waschen.</t>
  </si>
  <si>
    <t>Über Kleidung auf dem Boden</t>
  </si>
  <si>
    <t>Sophie Tramann</t>
  </si>
  <si>
    <t>Unruhiger Schlaf, wollte aufstehen</t>
  </si>
  <si>
    <t>Auf Weg zu Toilette über Koffer gestolpert</t>
  </si>
  <si>
    <t>Nach Angabe Schwindel</t>
  </si>
  <si>
    <t>Wollte die Toilette benutzen</t>
  </si>
  <si>
    <t>Auf verschüttetem Tee ausgerutscht</t>
  </si>
  <si>
    <t>Hörgerät</t>
  </si>
  <si>
    <t>Hat das Gleichgewicht verloren</t>
  </si>
  <si>
    <t>Über Schuhe neben dem Bett gefallen</t>
  </si>
  <si>
    <t>Zu schnell aufgestanden, dann Schwindel</t>
  </si>
  <si>
    <t>Über Besucherstuhl gefallen</t>
  </si>
  <si>
    <t>Wollte auf Toilette gehen</t>
  </si>
  <si>
    <t>Auf Toilette eingeschlafen</t>
  </si>
  <si>
    <t>Wollte spazieren gehen, über Stuhl im Flur gefallen</t>
  </si>
  <si>
    <t>Auf Kissenbezug auf dem Boden gerutscht</t>
  </si>
  <si>
    <t>Wollte dringend zur Toilette, keinen Rollator genutzt</t>
  </si>
  <si>
    <t>In Klingelkabel verheddert, darüber gestolpert</t>
  </si>
  <si>
    <t>Wollte aus dem Fenster schauen</t>
  </si>
  <si>
    <t>J. Kaminski</t>
  </si>
  <si>
    <t>C. Puhsler</t>
  </si>
  <si>
    <t>H. Wiehking</t>
  </si>
  <si>
    <t xml:space="preserve">Lotti Wernher </t>
  </si>
  <si>
    <t xml:space="preserve">Joschka Gehring </t>
  </si>
  <si>
    <t>Sturzzeit</t>
  </si>
  <si>
    <t>Reaktionsszeit</t>
  </si>
  <si>
    <t>Reaktionszeit</t>
  </si>
  <si>
    <t>Mittel</t>
  </si>
  <si>
    <t>Min</t>
  </si>
  <si>
    <t>Max</t>
  </si>
  <si>
    <t>Median</t>
  </si>
  <si>
    <t>Summe Hilfsmittel</t>
  </si>
  <si>
    <t>Durchschnitt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</si>
</sst>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  <xf numFmtId="20" fontId="0" fillId="0" borderId="0" xfId="0" applyNumberFormat="1"/>
    <xf numFmtId="2" fontId="0" fillId="0" borderId="0" xfId="0" applyNumberFormat="1"/>
    <xf numFmtId="1" fontId="0" fillId="0" borderId="0" xfId="0" applyNumberFormat="1"/>
    <xf numFmtId="20" fontId="1" fillId="0" borderId="0" xfId="0" applyNumberFormat="1" applyFont="1" applyAlignment="1">
      <alignment horizontal="right" vertical="center"/>
    </xf>
    <xf numFmtId="20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Hilfsmittel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Tabelle1!$S$2:$X$2</c:f>
              <c:strCache>
                <c:ptCount val="6"/>
                <c:pt idx="0">
                  <c:v>Rollstuhl</c:v>
                </c:pt>
                <c:pt idx="1">
                  <c:v>Rollator</c:v>
                </c:pt>
                <c:pt idx="2">
                  <c:v>Gehstützen</c:v>
                </c:pt>
                <c:pt idx="3">
                  <c:v>Gehstock</c:v>
                </c:pt>
                <c:pt idx="4">
                  <c:v>Gehbock</c:v>
                </c:pt>
                <c:pt idx="5">
                  <c:v>Sonstiges</c:v>
                </c:pt>
              </c:strCache>
            </c:strRef>
          </c:cat>
          <c:val>
            <c:numRef>
              <c:f>Tabelle1!$S$35:$X$35</c:f>
              <c:numCache>
                <c:formatCode>0</c:formatCode>
                <c:ptCount val="6"/>
                <c:pt idx="0">
                  <c:v>4</c:v>
                </c:pt>
                <c:pt idx="1">
                  <c:v>9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5-4E68-A25C-18A16D3AF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3335248"/>
        <c:axId val="513335968"/>
      </c:barChart>
      <c:catAx>
        <c:axId val="51333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335968"/>
        <c:crosses val="autoZero"/>
        <c:auto val="1"/>
        <c:lblAlgn val="ctr"/>
        <c:lblOffset val="100"/>
        <c:noMultiLvlLbl val="0"/>
      </c:catAx>
      <c:valAx>
        <c:axId val="51333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335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Altersverteilung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Altersverteilung</a:t>
          </a:r>
        </a:p>
      </cx:txPr>
    </cx:title>
    <cx:plotArea>
      <cx:plotAreaRegion>
        <cx:series layoutId="boxWhisker" uniqueId="{5DDF6E09-CF9F-4A64-84F9-998494759664}"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Reaktionszeit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Reaktionszeit</a:t>
          </a:r>
        </a:p>
      </cx:txPr>
    </cx:title>
    <cx:plotArea>
      <cx:plotAreaRegion>
        <cx:series layoutId="boxWhisker" uniqueId="{4D3B1B36-5587-4BEF-890B-EC0FE04A8710}"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33</xdr:row>
      <xdr:rowOff>23812</xdr:rowOff>
    </xdr:from>
    <xdr:to>
      <xdr:col>10</xdr:col>
      <xdr:colOff>152399</xdr:colOff>
      <xdr:row>50</xdr:row>
      <xdr:rowOff>171450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736781BB-BBB9-E62B-D78B-93BBEA88F4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599" y="6310312"/>
              <a:ext cx="7820025" cy="33861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16</xdr:col>
      <xdr:colOff>981075</xdr:colOff>
      <xdr:row>36</xdr:row>
      <xdr:rowOff>157162</xdr:rowOff>
    </xdr:from>
    <xdr:to>
      <xdr:col>18</xdr:col>
      <xdr:colOff>457200</xdr:colOff>
      <xdr:row>51</xdr:row>
      <xdr:rowOff>42862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24DB7D8-EF55-2568-FA30-84A1BC94B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361950</xdr:colOff>
      <xdr:row>5</xdr:row>
      <xdr:rowOff>133350</xdr:rowOff>
    </xdr:from>
    <xdr:to>
      <xdr:col>42</xdr:col>
      <xdr:colOff>57150</xdr:colOff>
      <xdr:row>32</xdr:row>
      <xdr:rowOff>42862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Diagramm 3">
              <a:extLst>
                <a:ext uri="{FF2B5EF4-FFF2-40B4-BE49-F238E27FC236}">
                  <a16:creationId xmlns:a16="http://schemas.microsoft.com/office/drawing/2014/main" id="{87C30000-C3BE-345F-2B26-4349CD567C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441775" y="1085850"/>
              <a:ext cx="4572000" cy="50530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9"/>
  <sheetViews>
    <sheetView tabSelected="1" topLeftCell="E1" workbookViewId="0">
      <selection activeCell="N34" sqref="N34"/>
    </sheetView>
  </sheetViews>
  <sheetFormatPr baseColWidth="10" defaultColWidth="9.140625" defaultRowHeight="15"/>
  <cols>
    <col min="1" max="1" width="14.85546875" bestFit="1" customWidth="1"/>
    <col min="2" max="2" width="18.42578125" bestFit="1" customWidth="1"/>
    <col min="3" max="3" width="13.7109375" bestFit="1" customWidth="1"/>
    <col min="4" max="4" width="8.42578125" bestFit="1" customWidth="1"/>
    <col min="5" max="5" width="13.85546875" bestFit="1" customWidth="1"/>
    <col min="7" max="8" width="10.140625" bestFit="1" customWidth="1"/>
    <col min="10" max="10" width="10.5703125" bestFit="1" customWidth="1"/>
    <col min="12" max="12" width="12.5703125" bestFit="1" customWidth="1"/>
    <col min="13" max="13" width="12.42578125" bestFit="1" customWidth="1"/>
    <col min="14" max="14" width="12.5703125" bestFit="1" customWidth="1"/>
    <col min="15" max="15" width="17.42578125" bestFit="1" customWidth="1"/>
    <col min="16" max="16" width="16.28515625" bestFit="1" customWidth="1"/>
    <col min="17" max="17" width="18.140625" bestFit="1" customWidth="1"/>
    <col min="18" max="18" width="58.28515625" customWidth="1"/>
    <col min="19" max="19" width="10.42578125" bestFit="1" customWidth="1"/>
    <col min="21" max="21" width="11.140625" bestFit="1" customWidth="1"/>
    <col min="26" max="26" width="11.140625" bestFit="1" customWidth="1"/>
    <col min="28" max="28" width="10.140625" bestFit="1" customWidth="1"/>
    <col min="30" max="30" width="12.7109375" bestFit="1" customWidth="1"/>
    <col min="32" max="32" width="13.85546875" bestFit="1" customWidth="1"/>
  </cols>
  <sheetData>
    <row r="1" spans="1:35">
      <c r="A1" t="s">
        <v>0</v>
      </c>
      <c r="E1" t="s">
        <v>7</v>
      </c>
      <c r="G1" t="s">
        <v>8</v>
      </c>
      <c r="M1" t="s">
        <v>15</v>
      </c>
      <c r="S1" t="s">
        <v>21</v>
      </c>
      <c r="AA1" t="s">
        <v>27</v>
      </c>
      <c r="AB1" t="s">
        <v>31</v>
      </c>
      <c r="AF1" t="s">
        <v>100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16</v>
      </c>
      <c r="N2" t="s">
        <v>17</v>
      </c>
      <c r="O2" t="s">
        <v>18</v>
      </c>
      <c r="P2" t="s">
        <v>42</v>
      </c>
      <c r="Q2" t="s">
        <v>19</v>
      </c>
      <c r="R2" t="s">
        <v>20</v>
      </c>
      <c r="S2" t="s">
        <v>22</v>
      </c>
      <c r="T2" t="s">
        <v>23</v>
      </c>
      <c r="U2" t="s">
        <v>24</v>
      </c>
      <c r="V2" t="s">
        <v>26</v>
      </c>
      <c r="W2" t="s">
        <v>25</v>
      </c>
      <c r="X2" t="s">
        <v>27</v>
      </c>
      <c r="Y2" t="s">
        <v>28</v>
      </c>
      <c r="Z2" t="s">
        <v>29</v>
      </c>
      <c r="AA2" t="s">
        <v>30</v>
      </c>
      <c r="AB2" t="s">
        <v>5</v>
      </c>
      <c r="AC2" t="s">
        <v>32</v>
      </c>
      <c r="AD2" t="s">
        <v>33</v>
      </c>
      <c r="AF2" s="3"/>
      <c r="AI2" s="3">
        <v>0.99930555555555556</v>
      </c>
    </row>
    <row r="3" spans="1:35">
      <c r="A3" s="2">
        <v>63889154</v>
      </c>
      <c r="B3" t="s">
        <v>97</v>
      </c>
      <c r="C3" s="1">
        <v>19383</v>
      </c>
      <c r="D3">
        <v>71</v>
      </c>
      <c r="E3" s="1">
        <v>45581</v>
      </c>
      <c r="F3" s="6">
        <v>0.92708333333333337</v>
      </c>
      <c r="G3" s="5">
        <v>1</v>
      </c>
      <c r="H3" s="5"/>
      <c r="I3" s="5"/>
      <c r="J3" s="5"/>
      <c r="K3" s="5"/>
      <c r="L3" s="5"/>
      <c r="M3" s="5"/>
      <c r="N3" s="5"/>
      <c r="O3" s="5">
        <v>1</v>
      </c>
      <c r="P3" s="5"/>
      <c r="Q3" s="5"/>
      <c r="R3" s="5" t="s">
        <v>43</v>
      </c>
      <c r="S3" s="5"/>
      <c r="T3" s="5">
        <v>1</v>
      </c>
      <c r="U3" s="5"/>
      <c r="V3" s="5"/>
      <c r="W3" s="5"/>
      <c r="X3" s="5"/>
      <c r="Y3" s="5"/>
      <c r="Z3" s="4"/>
      <c r="AB3" s="1">
        <v>45582</v>
      </c>
      <c r="AC3" s="3">
        <v>0.23819444444444446</v>
      </c>
      <c r="AD3" t="s">
        <v>95</v>
      </c>
      <c r="AF3" s="3">
        <f>(AI2-F3)+AC3</f>
        <v>0.31041666666666667</v>
      </c>
    </row>
    <row r="4" spans="1:35">
      <c r="A4" s="2">
        <v>63889205</v>
      </c>
      <c r="B4" t="s">
        <v>38</v>
      </c>
      <c r="C4" s="1">
        <v>16809</v>
      </c>
      <c r="D4">
        <v>78</v>
      </c>
      <c r="E4" s="1">
        <v>45579</v>
      </c>
      <c r="F4" s="7">
        <v>0.76041666666666663</v>
      </c>
      <c r="G4" s="5"/>
      <c r="H4" s="5"/>
      <c r="I4" s="5">
        <v>1</v>
      </c>
      <c r="J4" s="5"/>
      <c r="K4" s="5"/>
      <c r="L4" s="5"/>
      <c r="M4" s="5"/>
      <c r="N4" s="5">
        <v>1</v>
      </c>
      <c r="O4" s="5"/>
      <c r="P4" s="5"/>
      <c r="Q4" s="5"/>
      <c r="R4" s="5" t="s">
        <v>44</v>
      </c>
      <c r="S4" s="5">
        <v>1</v>
      </c>
      <c r="T4" s="5"/>
      <c r="U4" s="5"/>
      <c r="V4" s="5"/>
      <c r="W4" s="5"/>
      <c r="X4" s="5"/>
      <c r="Y4" s="5"/>
      <c r="Z4" s="4"/>
      <c r="AB4" s="1">
        <v>45579</v>
      </c>
      <c r="AC4" s="3">
        <v>0.79305555555555562</v>
      </c>
      <c r="AD4" t="s">
        <v>96</v>
      </c>
      <c r="AF4" s="3">
        <f>AC4-F4</f>
        <v>3.2638888888888995E-2</v>
      </c>
    </row>
    <row r="5" spans="1:35">
      <c r="A5" s="2">
        <v>63889213</v>
      </c>
      <c r="B5" t="s">
        <v>70</v>
      </c>
      <c r="C5" s="1">
        <v>14522</v>
      </c>
      <c r="D5">
        <v>85</v>
      </c>
      <c r="E5" s="1">
        <v>45584</v>
      </c>
      <c r="F5" s="7">
        <v>0.9555555555555556</v>
      </c>
      <c r="G5">
        <v>1</v>
      </c>
      <c r="M5">
        <v>1</v>
      </c>
      <c r="R5" t="s">
        <v>87</v>
      </c>
      <c r="S5">
        <v>1</v>
      </c>
      <c r="AB5" s="1">
        <v>45584</v>
      </c>
      <c r="AC5" s="3">
        <v>0.98472222222222217</v>
      </c>
      <c r="AD5" t="s">
        <v>95</v>
      </c>
      <c r="AF5" s="3">
        <f t="shared" ref="AF5:AF32" si="0">AC5-F5</f>
        <v>2.9166666666666563E-2</v>
      </c>
    </row>
    <row r="6" spans="1:35">
      <c r="A6" s="2">
        <v>63889253</v>
      </c>
      <c r="B6" t="s">
        <v>66</v>
      </c>
      <c r="C6" s="1">
        <v>18585</v>
      </c>
      <c r="D6">
        <v>74</v>
      </c>
      <c r="E6" s="1">
        <v>45579</v>
      </c>
      <c r="F6" s="7">
        <v>0.90416666666666667</v>
      </c>
      <c r="I6">
        <v>1</v>
      </c>
      <c r="M6">
        <v>1</v>
      </c>
      <c r="R6" t="s">
        <v>91</v>
      </c>
      <c r="T6">
        <v>1</v>
      </c>
      <c r="AB6" s="1">
        <v>45579</v>
      </c>
      <c r="AC6" s="3">
        <v>0.92638888888888893</v>
      </c>
      <c r="AD6" t="s">
        <v>96</v>
      </c>
      <c r="AF6" s="3">
        <f t="shared" si="0"/>
        <v>2.2222222222222254E-2</v>
      </c>
    </row>
    <row r="7" spans="1:35">
      <c r="A7" s="2">
        <v>63889274</v>
      </c>
      <c r="B7" t="s">
        <v>53</v>
      </c>
      <c r="C7" s="1">
        <v>12667</v>
      </c>
      <c r="D7">
        <v>90</v>
      </c>
      <c r="E7" s="1">
        <v>45582</v>
      </c>
      <c r="F7" s="7">
        <v>2.7777777777777779E-3</v>
      </c>
      <c r="G7" s="5">
        <v>1</v>
      </c>
      <c r="P7">
        <v>1</v>
      </c>
      <c r="R7" t="s">
        <v>72</v>
      </c>
      <c r="T7">
        <v>1</v>
      </c>
      <c r="AB7" s="1">
        <v>45582</v>
      </c>
      <c r="AC7" s="3">
        <v>1.3888888888888888E-2</v>
      </c>
      <c r="AD7" t="s">
        <v>94</v>
      </c>
      <c r="AF7" s="3">
        <f t="shared" si="0"/>
        <v>1.111111111111111E-2</v>
      </c>
    </row>
    <row r="8" spans="1:35">
      <c r="A8" s="2">
        <v>63889277</v>
      </c>
      <c r="B8" t="s">
        <v>67</v>
      </c>
      <c r="C8" s="1">
        <v>15184</v>
      </c>
      <c r="D8">
        <v>83</v>
      </c>
      <c r="E8" s="1">
        <v>45572</v>
      </c>
      <c r="F8" s="7">
        <v>0.91249999999999998</v>
      </c>
      <c r="I8">
        <v>1</v>
      </c>
      <c r="N8">
        <v>1</v>
      </c>
      <c r="R8" t="s">
        <v>88</v>
      </c>
      <c r="AB8" s="1">
        <v>45572</v>
      </c>
      <c r="AC8" s="3">
        <v>0.94513888888888886</v>
      </c>
      <c r="AD8" t="s">
        <v>94</v>
      </c>
      <c r="AF8" s="3">
        <f t="shared" si="0"/>
        <v>3.2638888888888884E-2</v>
      </c>
    </row>
    <row r="9" spans="1:35">
      <c r="A9" s="2">
        <v>63889297</v>
      </c>
      <c r="B9" t="s">
        <v>37</v>
      </c>
      <c r="C9" s="1">
        <v>16694</v>
      </c>
      <c r="D9">
        <v>79</v>
      </c>
      <c r="E9" s="1">
        <v>45585</v>
      </c>
      <c r="F9" s="7">
        <v>0.59027777777777779</v>
      </c>
      <c r="G9" s="5"/>
      <c r="H9" s="5">
        <v>1</v>
      </c>
      <c r="I9" s="5"/>
      <c r="J9" s="5"/>
      <c r="K9" s="5"/>
      <c r="L9" s="5"/>
      <c r="M9" s="5">
        <v>1</v>
      </c>
      <c r="N9" s="5"/>
      <c r="O9" s="5"/>
      <c r="P9" s="5"/>
      <c r="Q9" s="5"/>
      <c r="R9" s="5" t="s">
        <v>16</v>
      </c>
      <c r="S9" s="5"/>
      <c r="T9" s="5"/>
      <c r="U9" s="5">
        <v>1</v>
      </c>
      <c r="V9" s="5"/>
      <c r="W9" s="5"/>
      <c r="X9" s="5"/>
      <c r="Y9" s="5">
        <v>1</v>
      </c>
      <c r="Z9" s="4"/>
      <c r="AB9" s="1">
        <v>45585</v>
      </c>
      <c r="AC9" s="3">
        <v>0.61319444444444449</v>
      </c>
      <c r="AD9" t="s">
        <v>96</v>
      </c>
      <c r="AF9" s="3">
        <f t="shared" si="0"/>
        <v>2.2916666666666696E-2</v>
      </c>
    </row>
    <row r="10" spans="1:35">
      <c r="A10" s="2">
        <v>63889342</v>
      </c>
      <c r="B10" t="s">
        <v>64</v>
      </c>
      <c r="C10" s="1">
        <v>13102</v>
      </c>
      <c r="D10">
        <v>89</v>
      </c>
      <c r="E10" s="1">
        <v>45572</v>
      </c>
      <c r="F10" s="7">
        <v>0.84652777777777777</v>
      </c>
      <c r="G10">
        <v>1</v>
      </c>
      <c r="O10">
        <v>1</v>
      </c>
      <c r="R10" t="s">
        <v>92</v>
      </c>
      <c r="AB10" s="1">
        <v>45572</v>
      </c>
      <c r="AC10" s="3">
        <v>0.95277777777777783</v>
      </c>
      <c r="AD10" t="s">
        <v>95</v>
      </c>
      <c r="AF10" s="3">
        <f t="shared" si="0"/>
        <v>0.10625000000000007</v>
      </c>
    </row>
    <row r="11" spans="1:35">
      <c r="A11" s="2">
        <v>63889359</v>
      </c>
      <c r="B11" t="s">
        <v>57</v>
      </c>
      <c r="C11" s="1">
        <v>19062</v>
      </c>
      <c r="D11">
        <v>72</v>
      </c>
      <c r="E11" s="1">
        <v>45580</v>
      </c>
      <c r="F11" s="7">
        <v>0.11180555555555556</v>
      </c>
      <c r="G11">
        <v>1</v>
      </c>
      <c r="O11">
        <v>1</v>
      </c>
      <c r="R11" t="s">
        <v>78</v>
      </c>
      <c r="V11">
        <v>1</v>
      </c>
      <c r="AB11" s="1">
        <v>45580</v>
      </c>
      <c r="AC11" s="3">
        <v>0.12916666666666668</v>
      </c>
      <c r="AD11" t="s">
        <v>95</v>
      </c>
      <c r="AF11" s="3">
        <f t="shared" si="0"/>
        <v>1.7361111111111119E-2</v>
      </c>
    </row>
    <row r="12" spans="1:35">
      <c r="A12" s="2">
        <v>63889381</v>
      </c>
      <c r="B12" t="s">
        <v>71</v>
      </c>
      <c r="C12" s="1">
        <v>16549</v>
      </c>
      <c r="D12">
        <v>79</v>
      </c>
      <c r="E12" s="1">
        <v>45574</v>
      </c>
      <c r="F12" s="7">
        <v>0.95624999999999993</v>
      </c>
      <c r="G12">
        <v>1</v>
      </c>
      <c r="O12">
        <v>1</v>
      </c>
      <c r="R12" t="s">
        <v>84</v>
      </c>
      <c r="U12">
        <v>1</v>
      </c>
      <c r="AB12" s="1">
        <v>45575</v>
      </c>
      <c r="AC12" s="3">
        <v>0.4236111111111111</v>
      </c>
      <c r="AD12" t="s">
        <v>94</v>
      </c>
      <c r="AF12" s="3">
        <f>(AI2-F12)+AC12</f>
        <v>0.46666666666666673</v>
      </c>
    </row>
    <row r="13" spans="1:35">
      <c r="A13" s="2">
        <v>63889411</v>
      </c>
      <c r="B13" t="s">
        <v>69</v>
      </c>
      <c r="C13" s="1">
        <v>17796</v>
      </c>
      <c r="D13">
        <v>76</v>
      </c>
      <c r="E13" s="1">
        <v>45582</v>
      </c>
      <c r="F13" s="7">
        <v>0.9458333333333333</v>
      </c>
      <c r="H13">
        <v>1</v>
      </c>
      <c r="O13">
        <v>1</v>
      </c>
      <c r="R13" t="s">
        <v>89</v>
      </c>
      <c r="AB13" s="1">
        <v>45582</v>
      </c>
      <c r="AC13" s="3">
        <v>0.96319444444444446</v>
      </c>
      <c r="AD13" t="s">
        <v>96</v>
      </c>
      <c r="AF13" s="3">
        <f t="shared" si="0"/>
        <v>1.736111111111116E-2</v>
      </c>
    </row>
    <row r="14" spans="1:35">
      <c r="A14" s="2">
        <v>63889462</v>
      </c>
      <c r="B14" t="s">
        <v>68</v>
      </c>
      <c r="C14" s="1">
        <v>14472</v>
      </c>
      <c r="D14">
        <v>85</v>
      </c>
      <c r="E14" s="1">
        <v>45573</v>
      </c>
      <c r="F14" s="7">
        <v>0.93888888888888899</v>
      </c>
      <c r="G14">
        <v>1</v>
      </c>
      <c r="O14">
        <v>1</v>
      </c>
      <c r="R14" t="s">
        <v>86</v>
      </c>
      <c r="V14">
        <v>1</v>
      </c>
      <c r="Y14">
        <v>1</v>
      </c>
      <c r="AB14" s="1">
        <v>45573</v>
      </c>
      <c r="AC14" s="3">
        <v>0.98125000000000007</v>
      </c>
      <c r="AD14" t="s">
        <v>96</v>
      </c>
      <c r="AF14" s="3">
        <f t="shared" si="0"/>
        <v>4.2361111111111072E-2</v>
      </c>
    </row>
    <row r="15" spans="1:35">
      <c r="A15" s="2">
        <v>63889471</v>
      </c>
      <c r="B15" t="s">
        <v>40</v>
      </c>
      <c r="C15" s="1">
        <v>19421</v>
      </c>
      <c r="D15">
        <v>71</v>
      </c>
      <c r="E15" s="1">
        <v>45585</v>
      </c>
      <c r="F15" s="6">
        <v>0.95138888888888884</v>
      </c>
      <c r="G15" s="5">
        <v>1</v>
      </c>
      <c r="H15" s="5"/>
      <c r="I15" s="5"/>
      <c r="J15" s="5"/>
      <c r="K15" s="5"/>
      <c r="L15" s="5"/>
      <c r="M15" s="5">
        <v>1</v>
      </c>
      <c r="N15" s="5"/>
      <c r="O15" s="5"/>
      <c r="P15" s="5"/>
      <c r="Q15" s="5"/>
      <c r="R15" s="5" t="s">
        <v>45</v>
      </c>
      <c r="S15" s="5">
        <v>1</v>
      </c>
      <c r="T15" s="5"/>
      <c r="U15" s="5"/>
      <c r="V15" s="5"/>
      <c r="W15" s="5"/>
      <c r="X15" s="5"/>
      <c r="Y15" s="5"/>
      <c r="Z15" s="4"/>
      <c r="AB15" s="1">
        <v>45586</v>
      </c>
      <c r="AC15" s="3">
        <v>0.27499999999999997</v>
      </c>
      <c r="AD15" t="s">
        <v>95</v>
      </c>
      <c r="AF15" s="3">
        <f>(AI2-F15)+AC15</f>
        <v>0.32291666666666669</v>
      </c>
    </row>
    <row r="16" spans="1:35">
      <c r="A16" s="2">
        <v>63889482</v>
      </c>
      <c r="B16" t="s">
        <v>39</v>
      </c>
      <c r="C16" s="1">
        <v>18405</v>
      </c>
      <c r="D16">
        <v>74</v>
      </c>
      <c r="E16" s="1">
        <v>45579</v>
      </c>
      <c r="F16" s="7">
        <v>0.9375</v>
      </c>
      <c r="G16" s="5">
        <v>1</v>
      </c>
      <c r="H16" s="5"/>
      <c r="I16" s="5"/>
      <c r="J16" s="5"/>
      <c r="K16" s="5"/>
      <c r="L16" s="5"/>
      <c r="M16" s="5"/>
      <c r="N16" s="5">
        <v>1</v>
      </c>
      <c r="O16" s="5"/>
      <c r="P16" s="5"/>
      <c r="Q16" s="5"/>
      <c r="R16" s="5" t="s">
        <v>46</v>
      </c>
      <c r="S16" s="5"/>
      <c r="T16" s="5"/>
      <c r="U16" s="5"/>
      <c r="V16" s="5"/>
      <c r="W16" s="5">
        <v>1</v>
      </c>
      <c r="X16" s="5"/>
      <c r="Y16" s="5">
        <v>1</v>
      </c>
      <c r="Z16" s="4"/>
      <c r="AB16" s="1">
        <v>45579</v>
      </c>
      <c r="AC16" s="3">
        <v>0.96388888888888891</v>
      </c>
      <c r="AD16" t="s">
        <v>96</v>
      </c>
      <c r="AF16" s="3">
        <f t="shared" si="0"/>
        <v>2.6388888888888906E-2</v>
      </c>
    </row>
    <row r="17" spans="1:32">
      <c r="A17" s="2">
        <v>63889488</v>
      </c>
      <c r="B17" t="s">
        <v>58</v>
      </c>
      <c r="C17" s="1">
        <v>15629</v>
      </c>
      <c r="D17">
        <v>82</v>
      </c>
      <c r="E17" s="1">
        <v>45574</v>
      </c>
      <c r="F17" s="7">
        <v>0.68125000000000002</v>
      </c>
      <c r="K17">
        <v>1</v>
      </c>
      <c r="N17">
        <v>1</v>
      </c>
      <c r="R17" t="s">
        <v>79</v>
      </c>
      <c r="T17">
        <v>1</v>
      </c>
      <c r="Y17">
        <v>1</v>
      </c>
      <c r="AB17" s="1">
        <v>45574</v>
      </c>
      <c r="AC17" s="3">
        <v>0.7631944444444444</v>
      </c>
      <c r="AD17" t="s">
        <v>94</v>
      </c>
      <c r="AF17" s="3">
        <f t="shared" si="0"/>
        <v>8.1944444444444375E-2</v>
      </c>
    </row>
    <row r="18" spans="1:32">
      <c r="A18" s="2">
        <v>63889488</v>
      </c>
      <c r="B18" t="s">
        <v>62</v>
      </c>
      <c r="C18" s="1">
        <v>19135</v>
      </c>
      <c r="D18">
        <v>72</v>
      </c>
      <c r="E18" s="1">
        <v>45584</v>
      </c>
      <c r="F18" s="7">
        <v>0.77847222222222223</v>
      </c>
      <c r="I18">
        <v>1</v>
      </c>
      <c r="M18">
        <v>1</v>
      </c>
      <c r="R18" t="s">
        <v>85</v>
      </c>
      <c r="T18">
        <v>1</v>
      </c>
      <c r="Y18">
        <v>1</v>
      </c>
      <c r="AB18" s="1">
        <v>45584</v>
      </c>
      <c r="AC18" s="3">
        <v>0.79583333333333339</v>
      </c>
      <c r="AD18" t="s">
        <v>94</v>
      </c>
      <c r="AF18" s="3">
        <f t="shared" si="0"/>
        <v>1.736111111111116E-2</v>
      </c>
    </row>
    <row r="19" spans="1:32">
      <c r="A19" s="2">
        <v>63889540</v>
      </c>
      <c r="B19" t="s">
        <v>65</v>
      </c>
      <c r="C19" s="1">
        <v>16014</v>
      </c>
      <c r="D19">
        <v>81</v>
      </c>
      <c r="E19" s="1">
        <v>45582</v>
      </c>
      <c r="F19" s="7">
        <v>0.87986111111111109</v>
      </c>
      <c r="G19">
        <v>1</v>
      </c>
      <c r="N19">
        <v>1</v>
      </c>
      <c r="R19" t="s">
        <v>90</v>
      </c>
      <c r="W19">
        <v>1</v>
      </c>
      <c r="Y19">
        <v>1</v>
      </c>
      <c r="AB19" s="1">
        <v>45582</v>
      </c>
      <c r="AC19" s="3">
        <v>0.92638888888888893</v>
      </c>
      <c r="AD19" t="s">
        <v>95</v>
      </c>
      <c r="AF19" s="3">
        <f t="shared" si="0"/>
        <v>4.6527777777777835E-2</v>
      </c>
    </row>
    <row r="20" spans="1:32">
      <c r="A20" s="2">
        <v>63889542</v>
      </c>
      <c r="B20" t="s">
        <v>76</v>
      </c>
      <c r="C20" s="1">
        <v>12164</v>
      </c>
      <c r="D20">
        <v>91</v>
      </c>
      <c r="E20" s="1">
        <v>45576</v>
      </c>
      <c r="F20" s="7">
        <v>9.0277777777777776E-2</v>
      </c>
      <c r="G20">
        <v>1</v>
      </c>
      <c r="P20">
        <v>1</v>
      </c>
      <c r="R20" t="s">
        <v>77</v>
      </c>
      <c r="S20">
        <v>1</v>
      </c>
      <c r="AB20" s="1">
        <v>45576</v>
      </c>
      <c r="AC20" s="3">
        <v>0.11180555555555556</v>
      </c>
      <c r="AD20" t="s">
        <v>96</v>
      </c>
      <c r="AF20" s="3">
        <f t="shared" si="0"/>
        <v>2.1527777777777785E-2</v>
      </c>
    </row>
    <row r="21" spans="1:32">
      <c r="A21" s="2">
        <v>63889591</v>
      </c>
      <c r="B21" t="s">
        <v>56</v>
      </c>
      <c r="C21" s="1">
        <v>21227</v>
      </c>
      <c r="D21">
        <v>66</v>
      </c>
      <c r="E21" s="1">
        <v>45581</v>
      </c>
      <c r="F21" s="7">
        <v>8.8888888888888892E-2</v>
      </c>
      <c r="G21">
        <v>1</v>
      </c>
      <c r="O21">
        <v>1</v>
      </c>
      <c r="R21" t="s">
        <v>75</v>
      </c>
      <c r="AB21" s="1">
        <v>45581</v>
      </c>
      <c r="AC21" s="3">
        <v>0.12569444444444444</v>
      </c>
      <c r="AD21" t="s">
        <v>95</v>
      </c>
      <c r="AF21" s="3">
        <f t="shared" si="0"/>
        <v>3.680555555555555E-2</v>
      </c>
    </row>
    <row r="22" spans="1:32">
      <c r="A22" s="2">
        <v>63889675</v>
      </c>
      <c r="B22" t="s">
        <v>41</v>
      </c>
      <c r="C22" s="1">
        <v>37063</v>
      </c>
      <c r="D22">
        <v>23</v>
      </c>
      <c r="E22" s="1">
        <v>45583</v>
      </c>
      <c r="F22" s="6">
        <v>0.65625</v>
      </c>
      <c r="G22" s="5"/>
      <c r="H22" s="5">
        <v>1</v>
      </c>
      <c r="I22" s="5"/>
      <c r="J22" s="5"/>
      <c r="K22" s="5"/>
      <c r="L22" s="5"/>
      <c r="M22" s="5">
        <v>1</v>
      </c>
      <c r="N22" s="5"/>
      <c r="O22" s="5"/>
      <c r="P22" s="5"/>
      <c r="Q22" s="5"/>
      <c r="R22" s="5" t="s">
        <v>47</v>
      </c>
      <c r="S22" s="5"/>
      <c r="T22" s="5"/>
      <c r="U22" s="5"/>
      <c r="V22" s="5"/>
      <c r="W22" s="5"/>
      <c r="X22" s="5"/>
      <c r="Y22" s="5"/>
      <c r="Z22" s="4"/>
      <c r="AB22" s="1">
        <v>45583</v>
      </c>
      <c r="AC22" s="3">
        <v>0.68472222222222223</v>
      </c>
      <c r="AD22" t="s">
        <v>95</v>
      </c>
      <c r="AF22" s="3">
        <f t="shared" si="0"/>
        <v>2.8472222222222232E-2</v>
      </c>
    </row>
    <row r="23" spans="1:32">
      <c r="A23" s="2">
        <v>63889688</v>
      </c>
      <c r="B23" t="s">
        <v>55</v>
      </c>
      <c r="C23" s="1">
        <v>20681</v>
      </c>
      <c r="D23">
        <v>68</v>
      </c>
      <c r="E23" s="1">
        <v>45584</v>
      </c>
      <c r="F23" s="7">
        <v>3.888888888888889E-2</v>
      </c>
      <c r="I23">
        <v>1</v>
      </c>
      <c r="N23">
        <v>1</v>
      </c>
      <c r="R23" t="s">
        <v>74</v>
      </c>
      <c r="V23">
        <v>1</v>
      </c>
      <c r="Y23">
        <v>1</v>
      </c>
      <c r="AB23" s="1">
        <v>45584</v>
      </c>
      <c r="AC23" s="3">
        <v>7.1527777777777787E-2</v>
      </c>
      <c r="AD23" t="s">
        <v>96</v>
      </c>
      <c r="AF23" s="3">
        <f t="shared" si="0"/>
        <v>3.2638888888888898E-2</v>
      </c>
    </row>
    <row r="24" spans="1:32">
      <c r="A24" s="2">
        <v>63889709</v>
      </c>
      <c r="B24" t="s">
        <v>59</v>
      </c>
      <c r="C24" s="1">
        <v>12840</v>
      </c>
      <c r="D24">
        <v>89</v>
      </c>
      <c r="E24" s="1">
        <v>45584</v>
      </c>
      <c r="F24" s="7">
        <v>0.74722222222222223</v>
      </c>
      <c r="G24">
        <v>1</v>
      </c>
      <c r="P24">
        <v>1</v>
      </c>
      <c r="R24" t="s">
        <v>80</v>
      </c>
      <c r="W24">
        <v>1</v>
      </c>
      <c r="AB24" s="1">
        <v>45584</v>
      </c>
      <c r="AC24" s="3">
        <v>0.87777777777777777</v>
      </c>
      <c r="AD24" t="s">
        <v>94</v>
      </c>
      <c r="AF24" s="3">
        <f t="shared" si="0"/>
        <v>0.13055555555555554</v>
      </c>
    </row>
    <row r="25" spans="1:32">
      <c r="A25" s="2">
        <v>63889754</v>
      </c>
      <c r="B25" t="s">
        <v>61</v>
      </c>
      <c r="C25" s="1">
        <v>14700</v>
      </c>
      <c r="D25">
        <v>84</v>
      </c>
      <c r="E25" s="1">
        <v>45576</v>
      </c>
      <c r="F25" s="7">
        <v>0.77013888888888893</v>
      </c>
      <c r="H25">
        <v>1</v>
      </c>
      <c r="M25">
        <v>1</v>
      </c>
      <c r="R25" t="s">
        <v>83</v>
      </c>
      <c r="AB25" s="1">
        <v>45576</v>
      </c>
      <c r="AC25" s="3">
        <v>0.78888888888888886</v>
      </c>
      <c r="AD25" t="s">
        <v>96</v>
      </c>
      <c r="AF25" s="3">
        <f t="shared" si="0"/>
        <v>1.8749999999999933E-2</v>
      </c>
    </row>
    <row r="26" spans="1:32">
      <c r="A26" s="2">
        <v>63889763</v>
      </c>
      <c r="B26" t="s">
        <v>60</v>
      </c>
      <c r="C26" s="1">
        <v>11408</v>
      </c>
      <c r="D26">
        <v>93</v>
      </c>
      <c r="E26" s="1">
        <v>45573</v>
      </c>
      <c r="F26" s="7">
        <v>0.76250000000000007</v>
      </c>
      <c r="G26">
        <v>1</v>
      </c>
      <c r="N26">
        <v>1</v>
      </c>
      <c r="R26" t="s">
        <v>81</v>
      </c>
      <c r="X26">
        <v>1</v>
      </c>
      <c r="Y26">
        <v>1</v>
      </c>
      <c r="Z26" t="s">
        <v>82</v>
      </c>
      <c r="AB26" s="1">
        <v>45573</v>
      </c>
      <c r="AC26" s="3">
        <v>0.90694444444444444</v>
      </c>
      <c r="AD26" t="s">
        <v>95</v>
      </c>
      <c r="AF26" s="3">
        <f t="shared" si="0"/>
        <v>0.14444444444444438</v>
      </c>
    </row>
    <row r="27" spans="1:32">
      <c r="A27" s="2">
        <v>63889796</v>
      </c>
      <c r="B27" t="s">
        <v>36</v>
      </c>
      <c r="C27" s="1">
        <v>14726</v>
      </c>
      <c r="D27">
        <v>84</v>
      </c>
      <c r="E27" s="1">
        <v>45580</v>
      </c>
      <c r="F27" s="7">
        <v>0.16111111111111112</v>
      </c>
      <c r="G27" s="5">
        <v>1</v>
      </c>
      <c r="H27" s="5"/>
      <c r="I27" s="5"/>
      <c r="J27" s="5"/>
      <c r="K27" s="5"/>
      <c r="L27" s="5"/>
      <c r="M27" s="5">
        <v>1</v>
      </c>
      <c r="N27" s="5"/>
      <c r="O27" s="5"/>
      <c r="P27" s="5"/>
      <c r="Q27" s="5"/>
      <c r="R27" s="5" t="s">
        <v>48</v>
      </c>
      <c r="S27" s="5"/>
      <c r="T27" s="5">
        <v>1</v>
      </c>
      <c r="U27" s="5"/>
      <c r="V27" s="5"/>
      <c r="W27" s="5"/>
      <c r="X27" s="5"/>
      <c r="Y27" s="5">
        <v>1</v>
      </c>
      <c r="Z27" s="4"/>
      <c r="AB27" s="1">
        <v>45580</v>
      </c>
      <c r="AC27" s="3">
        <v>0.17847222222222223</v>
      </c>
      <c r="AD27" t="s">
        <v>96</v>
      </c>
      <c r="AF27" s="3">
        <f t="shared" si="0"/>
        <v>1.7361111111111105E-2</v>
      </c>
    </row>
    <row r="28" spans="1:32">
      <c r="A28" s="2">
        <v>63889808</v>
      </c>
      <c r="B28" t="s">
        <v>35</v>
      </c>
      <c r="C28" s="1">
        <v>13203</v>
      </c>
      <c r="D28">
        <v>88</v>
      </c>
      <c r="E28" s="1">
        <v>45581</v>
      </c>
      <c r="F28" s="7">
        <v>5.2083333333333336E-2</v>
      </c>
      <c r="G28" s="5"/>
      <c r="H28" s="5"/>
      <c r="I28" s="5">
        <v>1</v>
      </c>
      <c r="J28" s="5"/>
      <c r="K28" s="5"/>
      <c r="L28" s="5"/>
      <c r="M28" s="5"/>
      <c r="N28" s="5"/>
      <c r="O28" s="5"/>
      <c r="P28" s="5">
        <v>1</v>
      </c>
      <c r="Q28" s="5">
        <v>1</v>
      </c>
      <c r="R28" s="5" t="s">
        <v>49</v>
      </c>
      <c r="S28" s="5"/>
      <c r="T28" s="5"/>
      <c r="U28" s="5">
        <v>1</v>
      </c>
      <c r="V28" s="5"/>
      <c r="W28" s="5"/>
      <c r="X28" s="5"/>
      <c r="Y28" s="5"/>
      <c r="Z28" s="4" t="s">
        <v>52</v>
      </c>
      <c r="AB28" s="1">
        <v>45581</v>
      </c>
      <c r="AC28" s="3">
        <v>8.1944444444444445E-2</v>
      </c>
      <c r="AD28" t="s">
        <v>94</v>
      </c>
      <c r="AF28" s="3">
        <f t="shared" si="0"/>
        <v>2.9861111111111109E-2</v>
      </c>
    </row>
    <row r="29" spans="1:32">
      <c r="A29" s="2">
        <v>63889850</v>
      </c>
      <c r="B29" t="s">
        <v>63</v>
      </c>
      <c r="C29" s="1">
        <v>11897</v>
      </c>
      <c r="D29">
        <v>92</v>
      </c>
      <c r="E29" s="1">
        <v>45580</v>
      </c>
      <c r="F29" s="7">
        <v>0.79791666666666661</v>
      </c>
      <c r="G29">
        <v>1</v>
      </c>
      <c r="M29">
        <v>1</v>
      </c>
      <c r="R29" t="s">
        <v>93</v>
      </c>
      <c r="T29">
        <v>1</v>
      </c>
      <c r="Y29">
        <v>1</v>
      </c>
      <c r="AB29" s="1">
        <v>45580</v>
      </c>
      <c r="AC29" s="3">
        <v>0.85</v>
      </c>
      <c r="AD29" t="s">
        <v>95</v>
      </c>
      <c r="AF29" s="3">
        <f t="shared" si="0"/>
        <v>5.208333333333337E-2</v>
      </c>
    </row>
    <row r="30" spans="1:32">
      <c r="A30" s="2">
        <v>63889855</v>
      </c>
      <c r="B30" t="s">
        <v>98</v>
      </c>
      <c r="C30" s="1">
        <v>19000</v>
      </c>
      <c r="D30">
        <v>72</v>
      </c>
      <c r="E30" s="1">
        <v>45580</v>
      </c>
      <c r="F30" s="6">
        <v>0.87847222222222221</v>
      </c>
      <c r="G30" s="5">
        <v>1</v>
      </c>
      <c r="H30" s="5"/>
      <c r="I30" s="5"/>
      <c r="J30" s="5"/>
      <c r="K30" s="5"/>
      <c r="L30" s="5"/>
      <c r="M30" s="5"/>
      <c r="N30" s="5"/>
      <c r="O30" s="5"/>
      <c r="P30" s="5">
        <v>1</v>
      </c>
      <c r="Q30" s="5"/>
      <c r="R30" s="5" t="s">
        <v>50</v>
      </c>
      <c r="S30" s="5"/>
      <c r="T30" s="5">
        <v>1</v>
      </c>
      <c r="U30" s="5"/>
      <c r="V30" s="5"/>
      <c r="W30" s="5"/>
      <c r="X30" s="5"/>
      <c r="Y30" s="5"/>
      <c r="Z30" s="4"/>
      <c r="AB30" s="1">
        <v>45580</v>
      </c>
      <c r="AC30" s="3">
        <v>0.90069444444444446</v>
      </c>
      <c r="AD30" t="s">
        <v>96</v>
      </c>
      <c r="AF30" s="3">
        <f t="shared" si="0"/>
        <v>2.2222222222222254E-2</v>
      </c>
    </row>
    <row r="31" spans="1:32">
      <c r="A31" s="2">
        <v>63889871</v>
      </c>
      <c r="B31" t="s">
        <v>54</v>
      </c>
      <c r="C31" s="1">
        <v>15508</v>
      </c>
      <c r="D31">
        <v>82</v>
      </c>
      <c r="E31" s="1">
        <v>45574</v>
      </c>
      <c r="F31" s="7">
        <v>1.3194444444444444E-2</v>
      </c>
      <c r="H31">
        <v>1</v>
      </c>
      <c r="M31">
        <v>1</v>
      </c>
      <c r="R31" t="s">
        <v>73</v>
      </c>
      <c r="T31">
        <v>1</v>
      </c>
      <c r="Y31">
        <v>1</v>
      </c>
      <c r="AB31" s="1">
        <v>45574</v>
      </c>
      <c r="AC31" s="3">
        <v>2.1527777777777781E-2</v>
      </c>
      <c r="AD31" t="s">
        <v>96</v>
      </c>
      <c r="AF31" s="3">
        <f t="shared" si="0"/>
        <v>8.3333333333333367E-3</v>
      </c>
    </row>
    <row r="32" spans="1:32">
      <c r="A32" s="2">
        <v>63889964</v>
      </c>
      <c r="B32" t="s">
        <v>34</v>
      </c>
      <c r="C32" s="1">
        <v>12639</v>
      </c>
      <c r="D32">
        <v>90</v>
      </c>
      <c r="E32" s="1">
        <v>45584</v>
      </c>
      <c r="F32" s="7">
        <v>0.44791666666666669</v>
      </c>
      <c r="G32" s="5">
        <v>1</v>
      </c>
      <c r="H32" s="5"/>
      <c r="I32" s="5"/>
      <c r="J32" s="5"/>
      <c r="K32" s="5"/>
      <c r="L32" s="5"/>
      <c r="M32" s="5">
        <v>1</v>
      </c>
      <c r="N32" s="5"/>
      <c r="O32" s="5"/>
      <c r="P32" s="5"/>
      <c r="Q32" s="5"/>
      <c r="R32" s="5" t="s">
        <v>51</v>
      </c>
      <c r="S32" s="5"/>
      <c r="T32" s="5"/>
      <c r="U32" s="5"/>
      <c r="V32" s="5">
        <v>1</v>
      </c>
      <c r="W32" s="5"/>
      <c r="X32" s="5"/>
      <c r="Y32" s="5">
        <v>1</v>
      </c>
      <c r="Z32" s="4"/>
      <c r="AB32" s="1">
        <v>45584</v>
      </c>
      <c r="AC32" s="3">
        <v>0.64236111111111105</v>
      </c>
      <c r="AD32" t="s">
        <v>96</v>
      </c>
      <c r="AF32" s="3">
        <f t="shared" si="0"/>
        <v>0.19444444444444436</v>
      </c>
    </row>
    <row r="35" spans="12:32">
      <c r="R35" t="s">
        <v>106</v>
      </c>
      <c r="S35" s="5">
        <f>SUM(S3:S32)</f>
        <v>4</v>
      </c>
      <c r="T35" s="5">
        <f t="shared" ref="T35:X35" si="1">SUM(T3:T32)</f>
        <v>9</v>
      </c>
      <c r="U35" s="5">
        <f t="shared" si="1"/>
        <v>3</v>
      </c>
      <c r="V35" s="5">
        <f t="shared" si="1"/>
        <v>4</v>
      </c>
      <c r="W35" s="5">
        <f t="shared" si="1"/>
        <v>3</v>
      </c>
      <c r="X35" s="5">
        <f t="shared" si="1"/>
        <v>1</v>
      </c>
    </row>
    <row r="36" spans="12:32">
      <c r="AE36" t="s">
        <v>101</v>
      </c>
    </row>
    <row r="37" spans="12:32">
      <c r="L37" t="s">
        <v>99</v>
      </c>
      <c r="AE37" t="s">
        <v>102</v>
      </c>
      <c r="AF37" s="3">
        <f>AVERAGE(AF3:AF32)</f>
        <v>7.8125E-2</v>
      </c>
    </row>
    <row r="38" spans="12:32">
      <c r="L38" t="s">
        <v>107</v>
      </c>
      <c r="M38" s="7">
        <f>AVERAGE(F3:F32)</f>
        <v>0.61951388888888892</v>
      </c>
      <c r="AE38" t="s">
        <v>103</v>
      </c>
      <c r="AF38" s="3">
        <f>MIN(AF3:AF32)</f>
        <v>8.3333333333333367E-3</v>
      </c>
    </row>
    <row r="39" spans="12:32">
      <c r="L39" t="s">
        <v>105</v>
      </c>
      <c r="M39" s="3">
        <f>MEDIAN(F3:F32)</f>
        <v>0.76631944444444455</v>
      </c>
      <c r="AE39" t="s">
        <v>104</v>
      </c>
      <c r="AF39" s="3">
        <f>MAX(AF3:AF32)</f>
        <v>0.46666666666666673</v>
      </c>
    </row>
  </sheetData>
  <sortState ref="A3:AD32">
    <sortCondition ref="A3:A3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</dc:creator>
  <cp:lastModifiedBy>Gehrmann</cp:lastModifiedBy>
  <dcterms:created xsi:type="dcterms:W3CDTF">2015-06-05T18:19:34Z</dcterms:created>
  <dcterms:modified xsi:type="dcterms:W3CDTF">2024-11-27T09:42:10Z</dcterms:modified>
</cp:coreProperties>
</file>