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ugruppe.sharepoint.com/sites/SekretariatGFBRZDeutschland/Freigegebene Dokumente/Extern/04_Hochschulen/03_TH Köln/Bachelor/"/>
    </mc:Choice>
  </mc:AlternateContent>
  <xr:revisionPtr revIDLastSave="115" documentId="8_{263325C7-8D19-4FD3-B52A-E91CC0231ED9}" xr6:coauthVersionLast="47" xr6:coauthVersionMax="47" xr10:uidLastSave="{B6160645-B25D-4555-B750-38D71ED8F5C1}"/>
  <bookViews>
    <workbookView xWindow="-110" yWindow="-110" windowWidth="38620" windowHeight="21100" xr2:uid="{ED8054D2-1353-4835-8A98-E9C5DCC6984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 s="1"/>
  <c r="G5" i="1" s="1"/>
  <c r="G23" i="1" s="1"/>
  <c r="O34" i="1"/>
  <c r="K34" i="1"/>
  <c r="G34" i="1"/>
  <c r="O31" i="1"/>
  <c r="R31" i="1" s="1"/>
  <c r="K3" i="1" l="1"/>
  <c r="K4" i="1"/>
  <c r="R34" i="1"/>
  <c r="G32" i="1"/>
  <c r="K5" i="1" l="1"/>
  <c r="K23" i="1" s="1"/>
  <c r="O32" i="1" s="1"/>
  <c r="O36" i="1" s="1"/>
  <c r="G36" i="1"/>
  <c r="K32" i="1" l="1"/>
  <c r="K36" i="1" l="1"/>
  <c r="R32" i="1"/>
  <c r="R36" i="1" s="1"/>
</calcChain>
</file>

<file path=xl/sharedStrings.xml><?xml version="1.0" encoding="utf-8"?>
<sst xmlns="http://schemas.openxmlformats.org/spreadsheetml/2006/main" count="60" uniqueCount="22">
  <si>
    <t>B. Umlaufvermögen</t>
  </si>
  <si>
    <t>I. Vorräte</t>
  </si>
  <si>
    <t>1 unfertige Bauten</t>
  </si>
  <si>
    <t>Aktiva</t>
  </si>
  <si>
    <t>Passiva</t>
  </si>
  <si>
    <t xml:space="preserve">Eröffnungsbilanz </t>
  </si>
  <si>
    <t>Schlussbilanz</t>
  </si>
  <si>
    <t>Kosten / Aufwand</t>
  </si>
  <si>
    <t>Bauzeit in Jahren</t>
  </si>
  <si>
    <t>Ertrag / Leistung</t>
  </si>
  <si>
    <t>GuV</t>
  </si>
  <si>
    <t>Ertrag</t>
  </si>
  <si>
    <t>- Umsatz</t>
  </si>
  <si>
    <t>- BV unf. Bauten</t>
  </si>
  <si>
    <t>Aufwand</t>
  </si>
  <si>
    <t>JÜ / JF</t>
  </si>
  <si>
    <t>Summe</t>
  </si>
  <si>
    <t>mit / ohne BV</t>
  </si>
  <si>
    <t>realisierter Verlust</t>
  </si>
  <si>
    <t>drohender Verlust</t>
  </si>
  <si>
    <t>mit Drohverlust</t>
  </si>
  <si>
    <t>Gesamtverlust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</si>
</sst>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164" fontId="0" fillId="0" borderId="0" xfId="0" applyNumberFormat="1"/>
    <xf numFmtId="0" fontId="1" fillId="0" borderId="0" xfId="0" applyFont="1"/>
    <xf numFmtId="0" fontId="0" fillId="0" borderId="0" xfId="0" quotePrefix="1"/>
    <xf numFmtId="164" fontId="0" fillId="0" borderId="1" xfId="0" applyNumberFormat="1" applyBorder="1"/>
    <xf numFmtId="164" fontId="1" fillId="0" borderId="0" xfId="0" applyNumberFormat="1" applyFont="1"/>
    <xf numFmtId="0" fontId="2" fillId="0" borderId="0" xfId="0" applyFont="1"/>
    <xf numFmtId="14" fontId="1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755650</xdr:colOff>
      <xdr:row>11</xdr:row>
      <xdr:rowOff>76200</xdr:rowOff>
    </xdr:from>
    <xdr:to>
      <xdr:col>15</xdr:col>
      <xdr:colOff>7937</xdr:colOff>
      <xdr:row>11</xdr:row>
      <xdr:rowOff>87312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86F11102-F2CB-AD64-C0C7-8E13889E7C55}"/>
            </a:ext>
          </a:extLst>
        </xdr:cNvPr>
        <xdr:cNvCxnSpPr/>
      </xdr:nvCxnSpPr>
      <xdr:spPr>
        <a:xfrm>
          <a:off x="2298700" y="444500"/>
          <a:ext cx="7653337" cy="1111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755651</xdr:colOff>
      <xdr:row>10</xdr:row>
      <xdr:rowOff>160333</xdr:rowOff>
    </xdr:from>
    <xdr:to>
      <xdr:col>2</xdr:col>
      <xdr:colOff>755651</xdr:colOff>
      <xdr:row>13</xdr:row>
      <xdr:rowOff>163509</xdr:rowOff>
    </xdr:to>
    <xdr:cxnSp macro="">
      <xdr:nvCxnSpPr>
        <xdr:cNvPr id="7" name="Verbinder: gewinkelt 6">
          <a:extLst>
            <a:ext uri="{FF2B5EF4-FFF2-40B4-BE49-F238E27FC236}">
              <a16:creationId xmlns:a16="http://schemas.microsoft.com/office/drawing/2014/main" id="{14B69DD1-51DB-8C15-0043-5A3883139693}"/>
            </a:ext>
          </a:extLst>
        </xdr:cNvPr>
        <xdr:cNvCxnSpPr/>
      </xdr:nvCxnSpPr>
      <xdr:spPr>
        <a:xfrm rot="16200000" flipH="1">
          <a:off x="2020888" y="622296"/>
          <a:ext cx="555626" cy="0"/>
        </a:xfrm>
        <a:prstGeom prst="bentConnector3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171449</xdr:rowOff>
    </xdr:from>
    <xdr:to>
      <xdr:col>7</xdr:col>
      <xdr:colOff>0</xdr:colOff>
      <xdr:row>13</xdr:row>
      <xdr:rowOff>176212</xdr:rowOff>
    </xdr:to>
    <xdr:cxnSp macro="">
      <xdr:nvCxnSpPr>
        <xdr:cNvPr id="8" name="Verbinder: gewinkelt 7">
          <a:extLst>
            <a:ext uri="{FF2B5EF4-FFF2-40B4-BE49-F238E27FC236}">
              <a16:creationId xmlns:a16="http://schemas.microsoft.com/office/drawing/2014/main" id="{A731C3D9-6118-4513-B813-3AB669F7E4F1}"/>
            </a:ext>
          </a:extLst>
        </xdr:cNvPr>
        <xdr:cNvCxnSpPr/>
      </xdr:nvCxnSpPr>
      <xdr:spPr>
        <a:xfrm rot="16200000" flipH="1">
          <a:off x="4572793" y="634206"/>
          <a:ext cx="557213" cy="0"/>
        </a:xfrm>
        <a:prstGeom prst="bentConnector3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</xdr:colOff>
      <xdr:row>11</xdr:row>
      <xdr:rowOff>1</xdr:rowOff>
    </xdr:from>
    <xdr:to>
      <xdr:col>11</xdr:col>
      <xdr:colOff>6350</xdr:colOff>
      <xdr:row>14</xdr:row>
      <xdr:rowOff>4764</xdr:rowOff>
    </xdr:to>
    <xdr:cxnSp macro="">
      <xdr:nvCxnSpPr>
        <xdr:cNvPr id="9" name="Verbinder: gewinkelt 8">
          <a:extLst>
            <a:ext uri="{FF2B5EF4-FFF2-40B4-BE49-F238E27FC236}">
              <a16:creationId xmlns:a16="http://schemas.microsoft.com/office/drawing/2014/main" id="{4B32CCD2-0490-426E-8F43-F8AA1D218817}"/>
            </a:ext>
          </a:extLst>
        </xdr:cNvPr>
        <xdr:cNvCxnSpPr/>
      </xdr:nvCxnSpPr>
      <xdr:spPr>
        <a:xfrm rot="16200000" flipH="1">
          <a:off x="7125493" y="646908"/>
          <a:ext cx="557213" cy="0"/>
        </a:xfrm>
        <a:prstGeom prst="bentConnector3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11</xdr:row>
      <xdr:rowOff>19050</xdr:rowOff>
    </xdr:from>
    <xdr:to>
      <xdr:col>15</xdr:col>
      <xdr:colOff>1</xdr:colOff>
      <xdr:row>14</xdr:row>
      <xdr:rowOff>23813</xdr:rowOff>
    </xdr:to>
    <xdr:cxnSp macro="">
      <xdr:nvCxnSpPr>
        <xdr:cNvPr id="10" name="Verbinder: gewinkelt 9">
          <a:extLst>
            <a:ext uri="{FF2B5EF4-FFF2-40B4-BE49-F238E27FC236}">
              <a16:creationId xmlns:a16="http://schemas.microsoft.com/office/drawing/2014/main" id="{37FC250C-55DB-4426-B810-BDF10935B96C}"/>
            </a:ext>
          </a:extLst>
        </xdr:cNvPr>
        <xdr:cNvCxnSpPr/>
      </xdr:nvCxnSpPr>
      <xdr:spPr>
        <a:xfrm rot="16200000" flipH="1">
          <a:off x="9665494" y="665957"/>
          <a:ext cx="557213" cy="0"/>
        </a:xfrm>
        <a:prstGeom prst="bentConnector3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12</xdr:row>
      <xdr:rowOff>3176</xdr:rowOff>
    </xdr:to>
    <xdr:cxnSp macro="">
      <xdr:nvCxnSpPr>
        <xdr:cNvPr id="12" name="Verbinder: gewinkelt 11">
          <a:extLst>
            <a:ext uri="{FF2B5EF4-FFF2-40B4-BE49-F238E27FC236}">
              <a16:creationId xmlns:a16="http://schemas.microsoft.com/office/drawing/2014/main" id="{1F0D5F8F-2011-4FD6-85C6-538D2F8BCEF3}"/>
            </a:ext>
          </a:extLst>
        </xdr:cNvPr>
        <xdr:cNvCxnSpPr/>
      </xdr:nvCxnSpPr>
      <xdr:spPr>
        <a:xfrm rot="16200000" flipH="1">
          <a:off x="-277813" y="461963"/>
          <a:ext cx="555626" cy="0"/>
        </a:xfrm>
        <a:prstGeom prst="bentConnector3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2ABE-F247-4E31-8AE0-59BA66A56AD1}">
  <dimension ref="B2:R36"/>
  <sheetViews>
    <sheetView tabSelected="1" zoomScale="106" zoomScaleNormal="106" workbookViewId="0">
      <selection activeCell="L6" sqref="L6"/>
    </sheetView>
  </sheetViews>
  <sheetFormatPr baseColWidth="10" defaultRowHeight="14.5" x14ac:dyDescent="0.35"/>
  <cols>
    <col min="1" max="1" width="3.6328125" customWidth="1"/>
    <col min="2" max="2" width="18.6328125" customWidth="1"/>
    <col min="3" max="3" width="13.90625" customWidth="1"/>
    <col min="5" max="5" width="3.6328125" customWidth="1"/>
    <col min="6" max="6" width="18.6328125" customWidth="1"/>
    <col min="9" max="9" width="3.6328125" customWidth="1"/>
    <col min="10" max="10" width="18.6328125" customWidth="1"/>
    <col min="13" max="13" width="3.6328125" customWidth="1"/>
    <col min="14" max="14" width="18.6328125" customWidth="1"/>
    <col min="15" max="15" width="13.1796875" customWidth="1"/>
    <col min="17" max="17" width="18.6328125" customWidth="1"/>
    <col min="18" max="18" width="14.08984375" customWidth="1"/>
  </cols>
  <sheetData>
    <row r="2" spans="2:16" x14ac:dyDescent="0.35">
      <c r="B2" s="9" t="s">
        <v>17</v>
      </c>
      <c r="C2" s="9">
        <v>0</v>
      </c>
      <c r="F2" s="9" t="s">
        <v>20</v>
      </c>
      <c r="G2" s="9">
        <v>0</v>
      </c>
      <c r="J2" s="9" t="s">
        <v>20</v>
      </c>
      <c r="K2" s="9">
        <v>0</v>
      </c>
    </row>
    <row r="3" spans="2:16" x14ac:dyDescent="0.35">
      <c r="B3" t="s">
        <v>9</v>
      </c>
      <c r="C3" s="4">
        <v>10000000</v>
      </c>
      <c r="F3" t="s">
        <v>21</v>
      </c>
      <c r="G3" s="4">
        <f>IF(C3&gt;C4,0,(C3-C4)*G2)</f>
        <v>0</v>
      </c>
      <c r="J3" t="s">
        <v>21</v>
      </c>
      <c r="K3" s="4">
        <f>G3</f>
        <v>0</v>
      </c>
    </row>
    <row r="4" spans="2:16" x14ac:dyDescent="0.35">
      <c r="B4" t="s">
        <v>7</v>
      </c>
      <c r="C4" s="4">
        <v>12000000</v>
      </c>
      <c r="F4" t="s">
        <v>18</v>
      </c>
      <c r="G4" s="4">
        <f>G3/3*1</f>
        <v>0</v>
      </c>
      <c r="J4" t="s">
        <v>18</v>
      </c>
      <c r="K4" s="4">
        <f>G3/3*2</f>
        <v>0</v>
      </c>
    </row>
    <row r="5" spans="2:16" x14ac:dyDescent="0.35">
      <c r="B5" t="s">
        <v>8</v>
      </c>
      <c r="C5">
        <v>3</v>
      </c>
      <c r="F5" t="s">
        <v>19</v>
      </c>
      <c r="G5" s="4">
        <f>G3-G4</f>
        <v>0</v>
      </c>
      <c r="J5" t="s">
        <v>19</v>
      </c>
      <c r="K5" s="4">
        <f>K3-K4</f>
        <v>0</v>
      </c>
    </row>
    <row r="10" spans="2:16" x14ac:dyDescent="0.35">
      <c r="C10" s="10">
        <v>44196</v>
      </c>
      <c r="D10" s="10"/>
      <c r="G10" s="10">
        <v>44561</v>
      </c>
      <c r="H10" s="10"/>
      <c r="K10" s="10">
        <v>44926</v>
      </c>
      <c r="L10" s="10"/>
      <c r="O10" s="10">
        <v>45291</v>
      </c>
      <c r="P10" s="10"/>
    </row>
    <row r="17" spans="2:18" x14ac:dyDescent="0.35">
      <c r="B17" s="5" t="s">
        <v>5</v>
      </c>
      <c r="F17" s="5" t="s">
        <v>6</v>
      </c>
      <c r="J17" s="5" t="s">
        <v>6</v>
      </c>
      <c r="N17" s="5" t="s">
        <v>6</v>
      </c>
    </row>
    <row r="19" spans="2:18" x14ac:dyDescent="0.35">
      <c r="B19" s="1" t="s">
        <v>3</v>
      </c>
      <c r="C19" s="1"/>
      <c r="D19" s="3" t="s">
        <v>4</v>
      </c>
      <c r="F19" s="1" t="s">
        <v>3</v>
      </c>
      <c r="G19" s="1"/>
      <c r="H19" s="3" t="s">
        <v>4</v>
      </c>
      <c r="J19" s="1" t="s">
        <v>3</v>
      </c>
      <c r="K19" s="1"/>
      <c r="L19" s="3" t="s">
        <v>4</v>
      </c>
      <c r="N19" s="1" t="s">
        <v>3</v>
      </c>
      <c r="O19" s="1"/>
      <c r="P19" s="3" t="s">
        <v>4</v>
      </c>
    </row>
    <row r="20" spans="2:18" x14ac:dyDescent="0.35">
      <c r="D20" s="2"/>
      <c r="H20" s="2"/>
      <c r="L20" s="2"/>
      <c r="P20" s="2"/>
    </row>
    <row r="21" spans="2:18" x14ac:dyDescent="0.35">
      <c r="B21" t="s">
        <v>0</v>
      </c>
      <c r="D21" s="2"/>
      <c r="F21" t="s">
        <v>0</v>
      </c>
      <c r="H21" s="2"/>
      <c r="J21" t="s">
        <v>0</v>
      </c>
      <c r="L21" s="2"/>
      <c r="N21" t="s">
        <v>0</v>
      </c>
      <c r="P21" s="2"/>
    </row>
    <row r="22" spans="2:18" x14ac:dyDescent="0.35">
      <c r="B22" t="s">
        <v>1</v>
      </c>
      <c r="D22" s="2"/>
      <c r="F22" t="s">
        <v>1</v>
      </c>
      <c r="H22" s="2"/>
      <c r="J22" t="s">
        <v>1</v>
      </c>
      <c r="L22" s="2"/>
      <c r="N22" t="s">
        <v>1</v>
      </c>
      <c r="P22" s="2"/>
    </row>
    <row r="23" spans="2:18" x14ac:dyDescent="0.35">
      <c r="B23" t="s">
        <v>2</v>
      </c>
      <c r="C23">
        <v>0</v>
      </c>
      <c r="D23" s="2"/>
      <c r="F23" t="s">
        <v>2</v>
      </c>
      <c r="G23" s="4">
        <f>IF(C3&gt;C4,C4/C5*1*C2+G5,C3/C5*1*C2+G5)</f>
        <v>0</v>
      </c>
      <c r="H23" s="2"/>
      <c r="J23" t="s">
        <v>2</v>
      </c>
      <c r="K23" s="4">
        <f>IF(C3&gt;C4,C4/C5*2*C2+K5,C3/3*2*C2+K5)</f>
        <v>0</v>
      </c>
      <c r="L23" s="2"/>
      <c r="N23" t="s">
        <v>2</v>
      </c>
      <c r="O23">
        <v>0</v>
      </c>
      <c r="P23" s="2"/>
    </row>
    <row r="28" spans="2:18" x14ac:dyDescent="0.35">
      <c r="F28" s="5" t="s">
        <v>10</v>
      </c>
      <c r="J28" s="5" t="s">
        <v>10</v>
      </c>
      <c r="N28" s="5" t="s">
        <v>10</v>
      </c>
      <c r="Q28" s="5" t="s">
        <v>16</v>
      </c>
    </row>
    <row r="30" spans="2:18" x14ac:dyDescent="0.35">
      <c r="F30" t="s">
        <v>11</v>
      </c>
      <c r="J30" t="s">
        <v>11</v>
      </c>
      <c r="N30" t="s">
        <v>11</v>
      </c>
      <c r="Q30" t="s">
        <v>11</v>
      </c>
    </row>
    <row r="31" spans="2:18" x14ac:dyDescent="0.35">
      <c r="F31" s="6" t="s">
        <v>12</v>
      </c>
      <c r="G31" s="4">
        <v>0</v>
      </c>
      <c r="J31" s="6" t="s">
        <v>12</v>
      </c>
      <c r="K31" s="4">
        <v>0</v>
      </c>
      <c r="N31" s="6" t="s">
        <v>12</v>
      </c>
      <c r="O31" s="4">
        <f>C3</f>
        <v>10000000</v>
      </c>
      <c r="Q31" s="6" t="s">
        <v>12</v>
      </c>
      <c r="R31" s="4">
        <f>G31+K31+O31</f>
        <v>10000000</v>
      </c>
    </row>
    <row r="32" spans="2:18" x14ac:dyDescent="0.35">
      <c r="F32" s="6" t="s">
        <v>13</v>
      </c>
      <c r="G32" s="4">
        <f>IF(C2=1,G23-C23,0)</f>
        <v>0</v>
      </c>
      <c r="J32" s="6" t="s">
        <v>13</v>
      </c>
      <c r="K32" s="4">
        <f>IF(C2=1,K23-G23,0)</f>
        <v>0</v>
      </c>
      <c r="N32" s="6" t="s">
        <v>13</v>
      </c>
      <c r="O32" s="4">
        <f>IF(C2=1,O23-K23,0)</f>
        <v>0</v>
      </c>
      <c r="Q32" s="6" t="s">
        <v>13</v>
      </c>
      <c r="R32" s="4">
        <f t="shared" ref="R32:R34" si="0">G32+K32+O32</f>
        <v>0</v>
      </c>
    </row>
    <row r="33" spans="6:18" x14ac:dyDescent="0.35">
      <c r="R33" s="4"/>
    </row>
    <row r="34" spans="6:18" x14ac:dyDescent="0.35">
      <c r="F34" s="1" t="s">
        <v>14</v>
      </c>
      <c r="G34" s="7">
        <f>C4/C5</f>
        <v>4000000</v>
      </c>
      <c r="J34" s="1" t="s">
        <v>14</v>
      </c>
      <c r="K34" s="7">
        <f>C4/C5</f>
        <v>4000000</v>
      </c>
      <c r="N34" s="1" t="s">
        <v>14</v>
      </c>
      <c r="O34" s="7">
        <f>C4/C5</f>
        <v>4000000</v>
      </c>
      <c r="Q34" s="1" t="s">
        <v>14</v>
      </c>
      <c r="R34" s="7">
        <f t="shared" si="0"/>
        <v>12000000</v>
      </c>
    </row>
    <row r="36" spans="6:18" x14ac:dyDescent="0.35">
      <c r="F36" s="5" t="s">
        <v>15</v>
      </c>
      <c r="G36" s="8">
        <f>G31+G32-G34</f>
        <v>-4000000</v>
      </c>
      <c r="H36" s="5"/>
      <c r="I36" s="5"/>
      <c r="J36" s="5" t="s">
        <v>15</v>
      </c>
      <c r="K36" s="8">
        <f>K31+K32-K34</f>
        <v>-4000000</v>
      </c>
      <c r="L36" s="5"/>
      <c r="M36" s="5"/>
      <c r="N36" s="5" t="s">
        <v>15</v>
      </c>
      <c r="O36" s="8">
        <f>O31+O32-O34</f>
        <v>6000000</v>
      </c>
      <c r="P36" s="5"/>
      <c r="Q36" s="5" t="s">
        <v>15</v>
      </c>
      <c r="R36" s="8">
        <f>R31+R32-R34</f>
        <v>-2000000</v>
      </c>
    </row>
  </sheetData>
  <mergeCells count="4">
    <mergeCell ref="C10:D10"/>
    <mergeCell ref="G10:H10"/>
    <mergeCell ref="K10:L10"/>
    <mergeCell ref="O10:P10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CE9D6F9AE5764281ED4D0F8469937F" ma:contentTypeVersion="16" ma:contentTypeDescription="Ein neues Dokument erstellen." ma:contentTypeScope="" ma:versionID="212c0790929f416ec80da73d5e935edc">
  <xsd:schema xmlns:xsd="http://www.w3.org/2001/XMLSchema" xmlns:xs="http://www.w3.org/2001/XMLSchema" xmlns:p="http://schemas.microsoft.com/office/2006/metadata/properties" xmlns:ns2="ba451e40-fb0d-409f-ac81-0c541808eea6" xmlns:ns3="017b1b7f-fa12-4f6a-be30-36c8f984fc5d" targetNamespace="http://schemas.microsoft.com/office/2006/metadata/properties" ma:root="true" ma:fieldsID="e8c517ea90943b793d50610eb1a0982b" ns2:_="" ns3:_="">
    <xsd:import namespace="ba451e40-fb0d-409f-ac81-0c541808eea6"/>
    <xsd:import namespace="017b1b7f-fa12-4f6a-be30-36c8f984f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51e40-fb0d-409f-ac81-0c541808e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9684068-30b6-446b-8472-3fec3ee20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b1b7f-fa12-4f6a-be30-36c8f984f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c509b9-1c0a-435a-a724-dca48e04b6d4}" ma:internalName="TaxCatchAll" ma:showField="CatchAllData" ma:web="017b1b7f-fa12-4f6a-be30-36c8f984f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7b1b7f-fa12-4f6a-be30-36c8f984fc5d" xsi:nil="true"/>
    <lcf76f155ced4ddcb4097134ff3c332f xmlns="ba451e40-fb0d-409f-ac81-0c541808ee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4FFA75-5ADD-47AD-8E4E-26908B277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51e40-fb0d-409f-ac81-0c541808eea6"/>
    <ds:schemaRef ds:uri="017b1b7f-fa12-4f6a-be30-36c8f984f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5C982-5276-49F4-81D7-54F833BD0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7E7739-B976-418B-9C43-BC025E7B8B8A}">
  <ds:schemaRefs>
    <ds:schemaRef ds:uri="http://schemas.microsoft.com/office/2006/metadata/properties"/>
    <ds:schemaRef ds:uri="http://schemas.microsoft.com/office/infopath/2007/PartnerControls"/>
    <ds:schemaRef ds:uri="017b1b7f-fa12-4f6a-be30-36c8f984fc5d"/>
    <ds:schemaRef ds:uri="ba451e40-fb0d-409f-ac81-0c541808ee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Ralf-Peter Oepen</dc:creator>
  <cp:lastModifiedBy>Ralf-Peter Oepen</cp:lastModifiedBy>
  <dcterms:created xsi:type="dcterms:W3CDTF">2024-05-27T05:36:50Z</dcterms:created>
  <dcterms:modified xsi:type="dcterms:W3CDTF">2024-12-05T07:28:05Z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0x01010080CE9D6F9AE5764281ED4D0F8469937F</vt:lpwstr>
  </property>
  <property fmtid="{D5CDD505-2E9C-101B-9397-08002B2CF9AE}" pid="3" name="MediaServiceImageTags">
    <vt:lpwstr/>
  </property>
</Properties>
</file>