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https://baugruppe.sharepoint.com/sites/SekretariatGFBRZDeutschland/Freigegebene Dokumente/Extern/04_Hochschulen/01_RU Bochum/WS 2023-2024/Beispiel/"/>
    </mc:Choice>
  </mc:AlternateContent>
  <xr:revisionPtr revIDLastSave="57" documentId="11_65039CB020B1F509F2C844A603F0D427D4B2CCF8" xr6:coauthVersionLast="47" xr6:coauthVersionMax="47" xr10:uidLastSave="{535C4E49-8E9B-4B93-888E-0C3C86842252}"/>
  <bookViews>
    <workbookView xWindow="-110" yWindow="-110" windowWidth="38620" windowHeight="21100" activeTab="1" xr2:uid="{00000000-000D-0000-FFFF-FFFF00000000}"/>
  </bookViews>
  <sheets>
    <sheet name="Klassische Methode" sheetId="2" r:id="rId1"/>
    <sheet name="Modifizierte Methode" sheetId="6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" i="6" l="1"/>
  <c r="I4" i="6"/>
  <c r="I2" i="6"/>
  <c r="B7" i="6" l="1"/>
  <c r="B6" i="6"/>
  <c r="B5" i="6"/>
  <c r="B4" i="2"/>
  <c r="B3" i="2"/>
  <c r="B2" i="2"/>
  <c r="D7" i="6" l="1"/>
  <c r="D6" i="6"/>
  <c r="D5" i="6"/>
  <c r="D4" i="6"/>
  <c r="D3" i="6"/>
  <c r="C7" i="6"/>
  <c r="C6" i="6"/>
  <c r="C5" i="6"/>
  <c r="C4" i="6"/>
  <c r="C3" i="6"/>
  <c r="A7" i="6"/>
  <c r="A6" i="6"/>
  <c r="A5" i="6"/>
  <c r="A4" i="6"/>
  <c r="A3" i="6"/>
  <c r="D2" i="6"/>
  <c r="D4" i="2"/>
  <c r="D3" i="2"/>
  <c r="D2" i="2"/>
  <c r="C2" i="6"/>
  <c r="A2" i="6"/>
  <c r="C4" i="2"/>
  <c r="C3" i="2"/>
  <c r="C2" i="2"/>
  <c r="A3" i="2"/>
  <c r="A4" i="2"/>
  <c r="A2" i="2"/>
  <c r="E7" i="6"/>
  <c r="E6" i="6"/>
  <c r="E5" i="6"/>
  <c r="E4" i="6"/>
  <c r="E3" i="6"/>
  <c r="E2" i="6"/>
  <c r="E4" i="2"/>
  <c r="E3" i="2"/>
  <c r="E2" i="2"/>
  <c r="F2" i="2" s="1"/>
  <c r="B4" i="6" l="1"/>
  <c r="B3" i="6"/>
  <c r="B2" i="6"/>
  <c r="F2" i="6" l="1"/>
  <c r="F7" i="2" l="1"/>
  <c r="F12" i="6"/>
  <c r="G9" i="6" l="1"/>
  <c r="F5" i="6" l="1"/>
  <c r="F6" i="6"/>
  <c r="F7" i="6"/>
  <c r="F4" i="6"/>
  <c r="F3" i="6"/>
  <c r="F3" i="2"/>
  <c r="F4" i="2"/>
  <c r="F8" i="6" l="1"/>
  <c r="F9" i="6" l="1"/>
  <c r="F10" i="6" s="1"/>
  <c r="F5" i="2"/>
  <c r="H7" i="2" l="1"/>
  <c r="I12" i="6"/>
</calcChain>
</file>

<file path=xl/sharedStrings.xml><?xml version="1.0" encoding="utf-8"?>
<sst xmlns="http://schemas.openxmlformats.org/spreadsheetml/2006/main" count="19" uniqueCount="12">
  <si>
    <t>Position</t>
  </si>
  <si>
    <t>EP</t>
  </si>
  <si>
    <t>EK</t>
  </si>
  <si>
    <t>DB</t>
  </si>
  <si>
    <t>Menge</t>
  </si>
  <si>
    <t>Einheit</t>
  </si>
  <si>
    <t>Bauleistung</t>
  </si>
  <si>
    <t>Summe</t>
  </si>
  <si>
    <t>Soll-HK</t>
  </si>
  <si>
    <t>Fertigstellung:</t>
  </si>
  <si>
    <t>Auftragssumme</t>
  </si>
  <si>
    <t>Beschreibung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</si>
</sst>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5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u/>
      <sz val="9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1" xfId="0" applyFont="1" applyFill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164" fontId="2" fillId="2" borderId="1" xfId="0" applyNumberFormat="1" applyFont="1" applyFill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164" fontId="2" fillId="2" borderId="1" xfId="0" applyNumberFormat="1" applyFont="1" applyFill="1" applyBorder="1" applyAlignment="1">
      <alignment horizontal="left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9" fontId="3" fillId="4" borderId="0" xfId="0" applyNumberFormat="1" applyFont="1" applyFill="1"/>
    <xf numFmtId="10" fontId="2" fillId="5" borderId="1" xfId="0" applyNumberFormat="1" applyFont="1" applyFill="1" applyBorder="1" applyAlignment="1">
      <alignment horizontal="right" vertical="center" wrapText="1"/>
    </xf>
    <xf numFmtId="0" fontId="4" fillId="4" borderId="0" xfId="0" applyFont="1" applyFill="1"/>
    <xf numFmtId="10" fontId="3" fillId="4" borderId="0" xfId="0" applyNumberFormat="1" applyFont="1" applyFill="1" applyAlignment="1">
      <alignment vertical="center"/>
    </xf>
    <xf numFmtId="164" fontId="0" fillId="0" borderId="0" xfId="0" applyNumberFormat="1"/>
    <xf numFmtId="9" fontId="3" fillId="6" borderId="0" xfId="0" applyNumberFormat="1" applyFont="1" applyFill="1"/>
    <xf numFmtId="10" fontId="3" fillId="6" borderId="0" xfId="0" applyNumberFormat="1" applyFont="1" applyFill="1"/>
    <xf numFmtId="10" fontId="3" fillId="6" borderId="0" xfId="0" applyNumberFormat="1" applyFont="1" applyFill="1" applyAlignment="1">
      <alignment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baugruppe.sharepoint.com/sites/SekretariatGFBRZDeutschland/Freigegebene%20Dokumente/Extern/04_Hochschulen/01_RU%20Bochum/WS%202023-2024/Beispiel/Umlagekalkulation.xlsx" TargetMode="External"/><Relationship Id="rId1" Type="http://schemas.openxmlformats.org/officeDocument/2006/relationships/externalLinkPath" Target="Umlagekalkul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Kostenermittlung"/>
      <sheetName val="Angebotspreis"/>
      <sheetName val="Umlageverteilung"/>
      <sheetName val="Preisermittlung"/>
    </sheetNames>
    <sheetDataSet>
      <sheetData sheetId="0">
        <row r="2">
          <cell r="A2">
            <v>1001</v>
          </cell>
          <cell r="B2">
            <v>1000</v>
          </cell>
          <cell r="C2" t="str">
            <v>m³</v>
          </cell>
          <cell r="D2" t="str">
            <v>Grabenaushub</v>
          </cell>
          <cell r="H2">
            <v>195</v>
          </cell>
        </row>
        <row r="3">
          <cell r="A3">
            <v>1002</v>
          </cell>
          <cell r="B3">
            <v>500</v>
          </cell>
          <cell r="C3" t="str">
            <v>m</v>
          </cell>
          <cell r="D3" t="str">
            <v>Rohre verlegen</v>
          </cell>
          <cell r="H3">
            <v>685</v>
          </cell>
        </row>
        <row r="4">
          <cell r="A4">
            <v>1003</v>
          </cell>
          <cell r="B4">
            <v>1000</v>
          </cell>
          <cell r="C4" t="str">
            <v>m³</v>
          </cell>
          <cell r="D4" t="str">
            <v>Grabenverfüllung</v>
          </cell>
          <cell r="H4">
            <v>65</v>
          </cell>
        </row>
        <row r="10">
          <cell r="A10" t="str">
            <v>Int. 001</v>
          </cell>
          <cell r="B10">
            <v>1</v>
          </cell>
          <cell r="C10" t="str">
            <v>Stück</v>
          </cell>
          <cell r="D10" t="str">
            <v>Baustelleneinrichtung</v>
          </cell>
          <cell r="H10">
            <v>8000</v>
          </cell>
        </row>
        <row r="11">
          <cell r="A11" t="str">
            <v>Int. 002</v>
          </cell>
          <cell r="B11">
            <v>60</v>
          </cell>
          <cell r="C11" t="str">
            <v>Arbeitstage</v>
          </cell>
          <cell r="D11" t="str">
            <v>Baustellenvorhaltung</v>
          </cell>
          <cell r="H11">
            <v>780</v>
          </cell>
        </row>
        <row r="12">
          <cell r="A12" t="str">
            <v>Int. 003</v>
          </cell>
          <cell r="B12">
            <v>1</v>
          </cell>
          <cell r="C12" t="str">
            <v>Stück</v>
          </cell>
          <cell r="D12" t="str">
            <v>Baustellenräumung</v>
          </cell>
          <cell r="H12">
            <v>4000</v>
          </cell>
        </row>
      </sheetData>
      <sheetData sheetId="1">
        <row r="6">
          <cell r="E6">
            <v>778000</v>
          </cell>
        </row>
      </sheetData>
      <sheetData sheetId="2"/>
      <sheetData sheetId="3">
        <row r="4">
          <cell r="I4">
            <v>268.02857142857147</v>
          </cell>
        </row>
        <row r="5">
          <cell r="I5">
            <v>821.8</v>
          </cell>
        </row>
        <row r="6">
          <cell r="I6">
            <v>99.071428571428584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3"/>
  <sheetViews>
    <sheetView showGridLines="0" zoomScale="150" zoomScaleNormal="150" workbookViewId="0">
      <selection activeCell="H5" sqref="H5"/>
    </sheetView>
  </sheetViews>
  <sheetFormatPr baseColWidth="10" defaultRowHeight="14.5" x14ac:dyDescent="0.35"/>
  <cols>
    <col min="4" max="4" width="13.36328125" customWidth="1"/>
    <col min="5" max="5" width="12.7265625" customWidth="1"/>
    <col min="7" max="7" width="5.6328125" customWidth="1"/>
  </cols>
  <sheetData>
    <row r="1" spans="1:8" ht="25" customHeight="1" x14ac:dyDescent="0.35">
      <c r="A1" s="5" t="s">
        <v>0</v>
      </c>
      <c r="B1" s="5" t="s">
        <v>4</v>
      </c>
      <c r="C1" s="5" t="s">
        <v>5</v>
      </c>
      <c r="D1" s="5" t="s">
        <v>11</v>
      </c>
      <c r="E1" s="5" t="s">
        <v>1</v>
      </c>
      <c r="F1" s="1" t="s">
        <v>7</v>
      </c>
    </row>
    <row r="2" spans="1:8" ht="25" customHeight="1" x14ac:dyDescent="0.35">
      <c r="A2" s="6">
        <f>[1]Kostenermittlung!$A$2</f>
        <v>1001</v>
      </c>
      <c r="B2" s="6">
        <f>[1]Kostenermittlung!$B$2*H2</f>
        <v>1000</v>
      </c>
      <c r="C2" s="7" t="str">
        <f>[1]Kostenermittlung!$C$2</f>
        <v>m³</v>
      </c>
      <c r="D2" s="7" t="str">
        <f>[1]Kostenermittlung!$D$2</f>
        <v>Grabenaushub</v>
      </c>
      <c r="E2" s="2">
        <f>[1]Preisermittlung!$I$4</f>
        <v>268.02857142857147</v>
      </c>
      <c r="F2" s="2">
        <f>B2*E2</f>
        <v>268028.57142857148</v>
      </c>
      <c r="H2" s="14">
        <v>1</v>
      </c>
    </row>
    <row r="3" spans="1:8" ht="25" customHeight="1" x14ac:dyDescent="0.35">
      <c r="A3" s="6">
        <f>[1]Kostenermittlung!$A$2</f>
        <v>1001</v>
      </c>
      <c r="B3" s="6">
        <f>[1]Kostenermittlung!$B$3*H3</f>
        <v>500</v>
      </c>
      <c r="C3" s="7" t="str">
        <f>[1]Kostenermittlung!$C$3</f>
        <v>m</v>
      </c>
      <c r="D3" s="7" t="str">
        <f>[1]Kostenermittlung!$D$3</f>
        <v>Rohre verlegen</v>
      </c>
      <c r="E3" s="2">
        <f>[1]Preisermittlung!$I$5</f>
        <v>821.8</v>
      </c>
      <c r="F3" s="2">
        <f t="shared" ref="F3:F4" si="0">B3*E3</f>
        <v>410900</v>
      </c>
      <c r="H3" s="14">
        <v>1</v>
      </c>
    </row>
    <row r="4" spans="1:8" ht="25" customHeight="1" x14ac:dyDescent="0.35">
      <c r="A4" s="6">
        <f>[1]Kostenermittlung!$A$2</f>
        <v>1001</v>
      </c>
      <c r="B4" s="6">
        <f>[1]Kostenermittlung!$B$4*H4</f>
        <v>1000</v>
      </c>
      <c r="C4" s="7" t="str">
        <f>[1]Kostenermittlung!$C$4</f>
        <v>m³</v>
      </c>
      <c r="D4" s="7" t="str">
        <f>[1]Kostenermittlung!$D$4</f>
        <v>Grabenverfüllung</v>
      </c>
      <c r="E4" s="2">
        <f>[1]Preisermittlung!$I$6</f>
        <v>99.071428571428584</v>
      </c>
      <c r="F4" s="2">
        <f t="shared" si="0"/>
        <v>99071.42857142858</v>
      </c>
      <c r="H4" s="14">
        <v>1</v>
      </c>
    </row>
    <row r="5" spans="1:8" ht="25" customHeight="1" x14ac:dyDescent="0.35">
      <c r="A5" s="4"/>
      <c r="B5" s="4"/>
      <c r="C5" s="4"/>
      <c r="D5" s="4"/>
      <c r="E5" s="9" t="s">
        <v>6</v>
      </c>
      <c r="F5" s="3">
        <f>SUM(F2:F4)</f>
        <v>778000</v>
      </c>
    </row>
    <row r="6" spans="1:8" ht="25" customHeight="1" x14ac:dyDescent="0.35"/>
    <row r="7" spans="1:8" ht="25" customHeight="1" x14ac:dyDescent="0.35">
      <c r="E7" s="9" t="s">
        <v>10</v>
      </c>
      <c r="F7" s="3">
        <f>[1]Angebotspreis!$E$6</f>
        <v>778000</v>
      </c>
      <c r="H7" s="18">
        <f>F5/F7</f>
        <v>1</v>
      </c>
    </row>
    <row r="9" spans="1:8" ht="22.5" customHeight="1" x14ac:dyDescent="0.35"/>
    <row r="10" spans="1:8" ht="22.5" customHeight="1" x14ac:dyDescent="0.35"/>
    <row r="12" spans="1:8" ht="22.5" customHeight="1" x14ac:dyDescent="0.35"/>
    <row r="13" spans="1:8" ht="22.5" customHeight="1" x14ac:dyDescent="0.35"/>
  </sheetData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8"/>
  <sheetViews>
    <sheetView showGridLines="0" tabSelected="1" zoomScale="150" zoomScaleNormal="150" workbookViewId="0">
      <selection activeCell="H14" sqref="H14"/>
    </sheetView>
  </sheetViews>
  <sheetFormatPr baseColWidth="10" defaultRowHeight="14.5" x14ac:dyDescent="0.35"/>
  <cols>
    <col min="4" max="4" width="15.81640625" customWidth="1"/>
    <col min="5" max="5" width="14" customWidth="1"/>
    <col min="6" max="6" width="12.453125" customWidth="1"/>
    <col min="7" max="7" width="11.453125" bestFit="1" customWidth="1"/>
    <col min="8" max="8" width="5.6328125" customWidth="1"/>
    <col min="9" max="9" width="12.81640625" customWidth="1"/>
  </cols>
  <sheetData>
    <row r="1" spans="1:9" ht="25" customHeight="1" x14ac:dyDescent="0.35">
      <c r="A1" s="5" t="s">
        <v>0</v>
      </c>
      <c r="B1" s="5" t="s">
        <v>4</v>
      </c>
      <c r="C1" s="5" t="s">
        <v>5</v>
      </c>
      <c r="D1" s="5" t="s">
        <v>11</v>
      </c>
      <c r="E1" s="5" t="s">
        <v>2</v>
      </c>
      <c r="F1" s="1" t="s">
        <v>7</v>
      </c>
      <c r="I1" s="13" t="s">
        <v>9</v>
      </c>
    </row>
    <row r="2" spans="1:9" ht="25" customHeight="1" x14ac:dyDescent="0.35">
      <c r="A2" s="6">
        <f>[1]Kostenermittlung!$A$2</f>
        <v>1001</v>
      </c>
      <c r="B2" s="10">
        <f>[1]Kostenermittlung!$B$2*I2</f>
        <v>1000</v>
      </c>
      <c r="C2" s="7" t="str">
        <f>[1]Kostenermittlung!$C$2</f>
        <v>m³</v>
      </c>
      <c r="D2" s="7" t="str">
        <f>[1]Kostenermittlung!$D$2</f>
        <v>Grabenaushub</v>
      </c>
      <c r="E2" s="2">
        <f>[1]Kostenermittlung!$H$2</f>
        <v>195</v>
      </c>
      <c r="F2" s="2">
        <f>B2*E2</f>
        <v>195000</v>
      </c>
      <c r="I2" s="16">
        <f>'Klassische Methode'!H2</f>
        <v>1</v>
      </c>
    </row>
    <row r="3" spans="1:9" ht="25" customHeight="1" x14ac:dyDescent="0.35">
      <c r="A3" s="6">
        <f>[1]Kostenermittlung!$A$3</f>
        <v>1002</v>
      </c>
      <c r="B3" s="10">
        <f>[1]Kostenermittlung!$B$3*I3</f>
        <v>500</v>
      </c>
      <c r="C3" s="7" t="str">
        <f>[1]Kostenermittlung!$C$3</f>
        <v>m</v>
      </c>
      <c r="D3" s="7" t="str">
        <f>[1]Kostenermittlung!$D$3</f>
        <v>Rohre verlegen</v>
      </c>
      <c r="E3" s="2">
        <f>[1]Kostenermittlung!$H$3</f>
        <v>685</v>
      </c>
      <c r="F3" s="2">
        <f t="shared" ref="F3:F4" si="0">B3*E3</f>
        <v>342500</v>
      </c>
      <c r="I3" s="16">
        <f>'Klassische Methode'!H3</f>
        <v>1</v>
      </c>
    </row>
    <row r="4" spans="1:9" ht="25" customHeight="1" x14ac:dyDescent="0.35">
      <c r="A4" s="6">
        <f>[1]Kostenermittlung!$A$4</f>
        <v>1003</v>
      </c>
      <c r="B4" s="10">
        <f>[1]Kostenermittlung!$B$4*I4</f>
        <v>1000</v>
      </c>
      <c r="C4" s="7" t="str">
        <f>[1]Kostenermittlung!$C$4</f>
        <v>m³</v>
      </c>
      <c r="D4" s="7" t="str">
        <f>[1]Kostenermittlung!$D$4</f>
        <v>Grabenverfüllung</v>
      </c>
      <c r="E4" s="2">
        <f>[1]Kostenermittlung!$H$4</f>
        <v>65</v>
      </c>
      <c r="F4" s="2">
        <f t="shared" si="0"/>
        <v>65000</v>
      </c>
      <c r="I4" s="16">
        <f>'Klassische Methode'!H4</f>
        <v>1</v>
      </c>
    </row>
    <row r="5" spans="1:9" ht="25" customHeight="1" x14ac:dyDescent="0.35">
      <c r="A5" s="6" t="str">
        <f>[1]Kostenermittlung!$A$10</f>
        <v>Int. 001</v>
      </c>
      <c r="B5" s="10">
        <f>[1]Kostenermittlung!$B$10*I5</f>
        <v>1</v>
      </c>
      <c r="C5" s="7" t="str">
        <f>[1]Kostenermittlung!$C$10</f>
        <v>Stück</v>
      </c>
      <c r="D5" s="7" t="str">
        <f>[1]Kostenermittlung!$D$10</f>
        <v>Baustelleneinrichtung</v>
      </c>
      <c r="E5" s="2">
        <f>[1]Kostenermittlung!$H$10</f>
        <v>8000</v>
      </c>
      <c r="F5" s="2">
        <f t="shared" ref="F5:F7" si="1">B5*E5</f>
        <v>8000</v>
      </c>
      <c r="I5" s="11">
        <v>1</v>
      </c>
    </row>
    <row r="6" spans="1:9" ht="25" customHeight="1" x14ac:dyDescent="0.35">
      <c r="A6" s="6" t="str">
        <f>[1]Kostenermittlung!$A$11</f>
        <v>Int. 002</v>
      </c>
      <c r="B6" s="10">
        <f>[1]Kostenermittlung!$B$11*I6</f>
        <v>60</v>
      </c>
      <c r="C6" s="7" t="str">
        <f>[1]Kostenermittlung!$C$11</f>
        <v>Arbeitstage</v>
      </c>
      <c r="D6" s="7" t="str">
        <f>[1]Kostenermittlung!$D$11</f>
        <v>Baustellenvorhaltung</v>
      </c>
      <c r="E6" s="2">
        <f>[1]Kostenermittlung!$H$11</f>
        <v>780</v>
      </c>
      <c r="F6" s="2">
        <f t="shared" si="1"/>
        <v>46800</v>
      </c>
      <c r="I6" s="11">
        <v>1</v>
      </c>
    </row>
    <row r="7" spans="1:9" ht="25" customHeight="1" x14ac:dyDescent="0.35">
      <c r="A7" s="6" t="str">
        <f>[1]Kostenermittlung!$A$12</f>
        <v>Int. 003</v>
      </c>
      <c r="B7" s="10">
        <f>[1]Kostenermittlung!$B$12*I7</f>
        <v>1</v>
      </c>
      <c r="C7" s="7" t="str">
        <f>[1]Kostenermittlung!$C$12</f>
        <v>Stück</v>
      </c>
      <c r="D7" s="7" t="str">
        <f>[1]Kostenermittlung!$D$12</f>
        <v>Baustellenräumung</v>
      </c>
      <c r="E7" s="2">
        <f>[1]Kostenermittlung!$H$12</f>
        <v>4000</v>
      </c>
      <c r="F7" s="2">
        <f t="shared" si="1"/>
        <v>4000</v>
      </c>
      <c r="I7" s="11">
        <v>1</v>
      </c>
    </row>
    <row r="8" spans="1:9" ht="25" customHeight="1" x14ac:dyDescent="0.35">
      <c r="A8" s="4"/>
      <c r="B8" s="4"/>
      <c r="C8" s="4"/>
      <c r="D8" s="4"/>
      <c r="E8" s="9" t="s">
        <v>8</v>
      </c>
      <c r="F8" s="3">
        <f>SUM(F2:F7)</f>
        <v>661300</v>
      </c>
    </row>
    <row r="9" spans="1:9" ht="25" customHeight="1" x14ac:dyDescent="0.35">
      <c r="A9" s="8"/>
      <c r="B9" s="8"/>
      <c r="C9" s="8"/>
      <c r="D9" s="8"/>
      <c r="E9" s="9" t="s">
        <v>3</v>
      </c>
      <c r="F9" s="3">
        <f>F8*G9</f>
        <v>116700.00000000001</v>
      </c>
      <c r="G9" s="12">
        <f>15*100/(100-15)/100</f>
        <v>0.17647058823529413</v>
      </c>
    </row>
    <row r="10" spans="1:9" ht="25" customHeight="1" x14ac:dyDescent="0.35">
      <c r="A10" s="8"/>
      <c r="B10" s="8"/>
      <c r="C10" s="8"/>
      <c r="D10" s="8"/>
      <c r="E10" s="9" t="s">
        <v>6</v>
      </c>
      <c r="F10" s="3">
        <f>F8+F9</f>
        <v>778000</v>
      </c>
      <c r="G10" s="15"/>
      <c r="I10" s="15"/>
    </row>
    <row r="12" spans="1:9" x14ac:dyDescent="0.35">
      <c r="E12" s="9" t="s">
        <v>10</v>
      </c>
      <c r="F12" s="3">
        <f>[1]Angebotspreis!$E$6</f>
        <v>778000</v>
      </c>
      <c r="I12" s="17">
        <f>F10/F12</f>
        <v>1</v>
      </c>
    </row>
    <row r="14" spans="1:9" ht="22.5" customHeight="1" x14ac:dyDescent="0.35"/>
    <row r="15" spans="1:9" ht="22.5" customHeight="1" x14ac:dyDescent="0.35"/>
    <row r="17" ht="22.5" customHeight="1" x14ac:dyDescent="0.35"/>
    <row r="18" ht="22.5" customHeight="1" x14ac:dyDescent="0.35"/>
  </sheetData>
  <pageMargins left="0.7" right="0.7" top="0.78740157499999996" bottom="0.78740157499999996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17b1b7f-fa12-4f6a-be30-36c8f984fc5d" xsi:nil="true"/>
    <lcf76f155ced4ddcb4097134ff3c332f xmlns="ba451e40-fb0d-409f-ac81-0c541808eea6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0CE9D6F9AE5764281ED4D0F8469937F" ma:contentTypeVersion="15" ma:contentTypeDescription="Ein neues Dokument erstellen." ma:contentTypeScope="" ma:versionID="2c5194afb57e7ec6db95ed6bd66e275c">
  <xsd:schema xmlns:xsd="http://www.w3.org/2001/XMLSchema" xmlns:xs="http://www.w3.org/2001/XMLSchema" xmlns:p="http://schemas.microsoft.com/office/2006/metadata/properties" xmlns:ns2="ba451e40-fb0d-409f-ac81-0c541808eea6" xmlns:ns3="017b1b7f-fa12-4f6a-be30-36c8f984fc5d" targetNamespace="http://schemas.microsoft.com/office/2006/metadata/properties" ma:root="true" ma:fieldsID="5e0638047f5b1c24401dd280bf5543f6" ns2:_="" ns3:_="">
    <xsd:import namespace="ba451e40-fb0d-409f-ac81-0c541808eea6"/>
    <xsd:import namespace="017b1b7f-fa12-4f6a-be30-36c8f984fc5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451e40-fb0d-409f-ac81-0c541808ee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Bildmarkierungen" ma:readOnly="false" ma:fieldId="{5cf76f15-5ced-4ddc-b409-7134ff3c332f}" ma:taxonomyMulti="true" ma:sspId="f9684068-30b6-446b-8472-3fec3ee2056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7b1b7f-fa12-4f6a-be30-36c8f984fc5d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31c509b9-1c0a-435a-a724-dca48e04b6d4}" ma:internalName="TaxCatchAll" ma:showField="CatchAllData" ma:web="017b1b7f-fa12-4f6a-be30-36c8f984fc5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4CB3B40-B4B7-41F5-A3CF-3693A5ADBF64}">
  <ds:schemaRefs>
    <ds:schemaRef ds:uri="http://schemas.microsoft.com/office/2006/metadata/properties"/>
    <ds:schemaRef ds:uri="http://schemas.microsoft.com/office/infopath/2007/PartnerControls"/>
    <ds:schemaRef ds:uri="017b1b7f-fa12-4f6a-be30-36c8f984fc5d"/>
    <ds:schemaRef ds:uri="ba451e40-fb0d-409f-ac81-0c541808eea6"/>
  </ds:schemaRefs>
</ds:datastoreItem>
</file>

<file path=customXml/itemProps2.xml><?xml version="1.0" encoding="utf-8"?>
<ds:datastoreItem xmlns:ds="http://schemas.openxmlformats.org/officeDocument/2006/customXml" ds:itemID="{67600106-983A-4A61-989A-3699223535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451e40-fb0d-409f-ac81-0c541808eea6"/>
    <ds:schemaRef ds:uri="017b1b7f-fa12-4f6a-be30-36c8f984fc5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87C426F-B033-4BCC-926A-E6824806A20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Klassische Methode</vt:lpstr>
      <vt:lpstr>Modifizierte Methode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Oepen, Ralf, Prof. Dr.</dc:creator>
  <cp:lastModifiedBy>Ralf-Peter Oepen</cp:lastModifiedBy>
  <dcterms:created xsi:type="dcterms:W3CDTF">2015-09-16T04:50:25Z</dcterms:created>
  <dcterms:modified xsi:type="dcterms:W3CDTF">2024-01-15T12:45:50Z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0x01010080CE9D6F9AE5764281ED4D0F8469937F</vt:lpwstr>
  </property>
  <property fmtid="{D5CDD505-2E9C-101B-9397-08002B2CF9AE}" pid="3" name="MediaServiceImageTags">
    <vt:lpwstr/>
  </property>
</Properties>
</file>